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237" activeTab="0"/>
  </bookViews>
  <sheets>
    <sheet name="14-15" sheetId="1" r:id="rId1"/>
  </sheets>
  <definedNames/>
  <calcPr fullCalcOnLoad="1"/>
</workbook>
</file>

<file path=xl/sharedStrings.xml><?xml version="1.0" encoding="utf-8"?>
<sst xmlns="http://schemas.openxmlformats.org/spreadsheetml/2006/main" count="214" uniqueCount="151">
  <si>
    <t>AREA</t>
  </si>
  <si>
    <t>CONTACT</t>
  </si>
  <si>
    <t>DESCRIPTION</t>
  </si>
  <si>
    <t>REQUESTED</t>
  </si>
  <si>
    <t>BUDGET</t>
  </si>
  <si>
    <t>VO #</t>
  </si>
  <si>
    <t>COMMENTS</t>
  </si>
  <si>
    <t xml:space="preserve">Fines Budget </t>
  </si>
  <si>
    <t>Discretionary Expenditures</t>
  </si>
  <si>
    <t>EXPENDITURE</t>
  </si>
  <si>
    <t>GROVER TICKET #</t>
  </si>
  <si>
    <t>VOUCHER #</t>
  </si>
  <si>
    <t>Budget Remaining</t>
  </si>
  <si>
    <t>ACQ</t>
  </si>
  <si>
    <t>Brian Keith</t>
  </si>
  <si>
    <t>Jack Waters</t>
  </si>
  <si>
    <t>Summons Package</t>
  </si>
  <si>
    <t>Cecilia Botero</t>
  </si>
  <si>
    <t>Total Fines Spent</t>
  </si>
  <si>
    <t>EDU</t>
  </si>
  <si>
    <t>DLS</t>
  </si>
  <si>
    <t>Christy Shorey</t>
  </si>
  <si>
    <t>HSS</t>
  </si>
  <si>
    <t>Patrick Reakes</t>
  </si>
  <si>
    <t>SAS</t>
  </si>
  <si>
    <t>Debra Fetzer</t>
  </si>
  <si>
    <t>Gov Connection</t>
  </si>
  <si>
    <t>Total Budget Remaining</t>
  </si>
  <si>
    <t>Budget Spent</t>
  </si>
  <si>
    <t>ITS</t>
  </si>
  <si>
    <t>Evan Wack/Patrick Reakes</t>
  </si>
  <si>
    <t>Gov Connection misc items</t>
  </si>
  <si>
    <t>Peter Miller/Patrick Reakes</t>
  </si>
  <si>
    <t>Taylor Cotton Ridley</t>
  </si>
  <si>
    <t>TNTSI Inc. (Security 101)</t>
  </si>
  <si>
    <t>Control Addition Room 336 Swipe Card</t>
  </si>
  <si>
    <t>Lockset/Hinge Room 336 Swipe Card</t>
  </si>
  <si>
    <t>Ben Walker</t>
  </si>
  <si>
    <t>P0067986</t>
  </si>
  <si>
    <t>Gov Connection - Belkin swivel</t>
  </si>
  <si>
    <t>Note:  Budget Spent includes expenses and encumbrances</t>
  </si>
  <si>
    <t>Patrick Reakes/Peter Miller</t>
  </si>
  <si>
    <t>Display Area TV Cabinet/Cover</t>
  </si>
  <si>
    <t>DR Nickelson &amp; Co.</t>
  </si>
  <si>
    <t>Rachael Elrod</t>
  </si>
  <si>
    <t>Imprinted Table Cloth</t>
  </si>
  <si>
    <t>Neflin Leadership Registration Fee</t>
  </si>
  <si>
    <t>67372</t>
  </si>
  <si>
    <t>Neflin</t>
  </si>
  <si>
    <t>Displays2go.com</t>
  </si>
  <si>
    <t>Book Club</t>
  </si>
  <si>
    <t>John Nemmers</t>
  </si>
  <si>
    <t>Kwik Case DVD II</t>
  </si>
  <si>
    <t>Gressco</t>
  </si>
  <si>
    <t>V04519897</t>
  </si>
  <si>
    <t>V04495695</t>
  </si>
  <si>
    <t xml:space="preserve">Various software </t>
  </si>
  <si>
    <t>Various Vendors</t>
  </si>
  <si>
    <t>Laura Perry</t>
  </si>
  <si>
    <t>Large format camera repair</t>
  </si>
  <si>
    <t>68552</t>
  </si>
  <si>
    <t>Better Light Inc.</t>
  </si>
  <si>
    <t>ADM</t>
  </si>
  <si>
    <t>Jana Ronan</t>
  </si>
  <si>
    <t>D!BS Software for MSL/LW/EDU</t>
  </si>
  <si>
    <t>V04499283/04500071/04503062 /04506602/04516803</t>
  </si>
  <si>
    <t>Evanced Solutions LLC</t>
  </si>
  <si>
    <t>Steve Carrico</t>
  </si>
  <si>
    <t>Charleston Conference fees</t>
  </si>
  <si>
    <t>Carol Whitmer</t>
  </si>
  <si>
    <t>iPad lightning charging cable</t>
  </si>
  <si>
    <t>Amazon.com</t>
  </si>
  <si>
    <t>04533972/04535905/04538049/04538142/04540024/04540093</t>
  </si>
  <si>
    <t>P0114975</t>
  </si>
  <si>
    <t>P0114974</t>
  </si>
  <si>
    <t>P0131434</t>
  </si>
  <si>
    <t>P0126682</t>
  </si>
  <si>
    <t>Jim Stevens/Jana Ronan</t>
  </si>
  <si>
    <t>iPad Protective Cases</t>
  </si>
  <si>
    <t>ER613574</t>
  </si>
  <si>
    <t>P0143839</t>
  </si>
  <si>
    <t>MSL</t>
  </si>
  <si>
    <t>Conference Travel</t>
  </si>
  <si>
    <t>Dept 3348- vendor couldn't fix</t>
  </si>
  <si>
    <t>4562728/04581330</t>
  </si>
  <si>
    <t>V04581330/04582679</t>
  </si>
  <si>
    <t>V04592534</t>
  </si>
  <si>
    <t>ER0000625222</t>
  </si>
  <si>
    <t>N. Bharti</t>
  </si>
  <si>
    <t>Apple Lightning Cables</t>
  </si>
  <si>
    <t>Amy Buhler</t>
  </si>
  <si>
    <t xml:space="preserve">Peter Miller </t>
  </si>
  <si>
    <t>Microphone stand</t>
  </si>
  <si>
    <t>Mister Paper/Office Depot</t>
  </si>
  <si>
    <t>HSS/EDU</t>
  </si>
  <si>
    <t>Peter Miller</t>
  </si>
  <si>
    <t>Recycle Bins LW/EDU Lib</t>
  </si>
  <si>
    <t>Recycling Services of America</t>
  </si>
  <si>
    <t>HRS</t>
  </si>
  <si>
    <t>Brian</t>
  </si>
  <si>
    <t>OPS - ClimQual project</t>
  </si>
  <si>
    <t>payroll</t>
  </si>
  <si>
    <t>Desk Mount</t>
  </si>
  <si>
    <t>Gov Conn</t>
  </si>
  <si>
    <t>LED Lightbox</t>
  </si>
  <si>
    <t>Amazon</t>
  </si>
  <si>
    <t>70998</t>
  </si>
  <si>
    <t>ARL Conference</t>
  </si>
  <si>
    <t>Sara Gonzalez</t>
  </si>
  <si>
    <t>Pi 1 Model B+ Starter Pack</t>
  </si>
  <si>
    <t>AFA</t>
  </si>
  <si>
    <t>Ann Lindell</t>
  </si>
  <si>
    <t>Literature Displays</t>
  </si>
  <si>
    <t>Benches for 3D workstations</t>
  </si>
  <si>
    <t>Leaflet Holders</t>
  </si>
  <si>
    <t>Mr. Paper</t>
  </si>
  <si>
    <t>Turntable/CD Player</t>
  </si>
  <si>
    <t>Document Camera</t>
  </si>
  <si>
    <t>Additional Reupholstery Material Round Chairs LW</t>
  </si>
  <si>
    <t>M&amp;M Upholstery</t>
  </si>
  <si>
    <t>Kwik Cases</t>
  </si>
  <si>
    <t>Blinds room 142 lW</t>
  </si>
  <si>
    <t>Florida Contract Automated Shading</t>
  </si>
  <si>
    <t>Tiffany Baglier</t>
  </si>
  <si>
    <t>SLIS Registration</t>
  </si>
  <si>
    <t>Raimonda Margjoni</t>
  </si>
  <si>
    <t>V04713346</t>
  </si>
  <si>
    <t>V04714312</t>
  </si>
  <si>
    <t>V04714586</t>
  </si>
  <si>
    <t>TA0000296905</t>
  </si>
  <si>
    <t>ER0000657179</t>
  </si>
  <si>
    <t>V04716332</t>
  </si>
  <si>
    <t>ACS</t>
  </si>
  <si>
    <t>Meldoy Davis</t>
  </si>
  <si>
    <t>Scansnap SV600</t>
  </si>
  <si>
    <t>V04714587</t>
  </si>
  <si>
    <t>Teamwork subscription</t>
  </si>
  <si>
    <t>Scanner Pad</t>
  </si>
  <si>
    <t>V04714313</t>
  </si>
  <si>
    <t>V04714094</t>
  </si>
  <si>
    <t>Applestore.com</t>
  </si>
  <si>
    <t>Adafruit.com</t>
  </si>
  <si>
    <t>Demco.com</t>
  </si>
  <si>
    <t>Harborfreight.com</t>
  </si>
  <si>
    <t>4/24-06/30</t>
  </si>
  <si>
    <t>Tara Cataldo</t>
  </si>
  <si>
    <t>Rental Space -retirement</t>
  </si>
  <si>
    <t>LAS1506048</t>
  </si>
  <si>
    <t>Teamwork.Com</t>
  </si>
  <si>
    <t>V04719617</t>
  </si>
  <si>
    <t>P0277920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</si>
</sst>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u val="single"/>
      <sz val="12"/>
      <color indexed="8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sz val="12"/>
      <color indexed="30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b/>
      <u val="single"/>
      <sz val="12"/>
      <color rgb="FFFF0000"/>
      <name val="Arial"/>
      <family val="2"/>
    </font>
    <font>
      <sz val="12"/>
      <color rgb="FF0070C0"/>
      <name val="Arial"/>
      <family val="2"/>
    </font>
    <font>
      <b/>
      <u val="single"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43" fillId="0" borderId="0" xfId="0" applyFont="1" applyAlignment="1">
      <alignment/>
    </xf>
    <xf numFmtId="164" fontId="43" fillId="0" borderId="0" xfId="0" applyNumberFormat="1" applyFont="1" applyAlignment="1">
      <alignment horizontal="right"/>
    </xf>
    <xf numFmtId="164" fontId="44" fillId="0" borderId="0" xfId="0" applyNumberFormat="1" applyFont="1" applyAlignment="1">
      <alignment horizontal="right"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164" fontId="46" fillId="0" borderId="0" xfId="0" applyNumberFormat="1" applyFont="1" applyAlignment="1">
      <alignment/>
    </xf>
    <xf numFmtId="164" fontId="45" fillId="0" borderId="0" xfId="0" applyNumberFormat="1" applyFont="1" applyAlignment="1">
      <alignment horizontal="right"/>
    </xf>
    <xf numFmtId="0" fontId="43" fillId="0" borderId="0" xfId="0" applyFont="1" applyAlignment="1">
      <alignment horizontal="left"/>
    </xf>
    <xf numFmtId="164" fontId="43" fillId="0" borderId="0" xfId="0" applyNumberFormat="1" applyFont="1" applyAlignment="1">
      <alignment/>
    </xf>
    <xf numFmtId="0" fontId="44" fillId="0" borderId="0" xfId="0" applyFont="1" applyAlignment="1">
      <alignment horizontal="left"/>
    </xf>
    <xf numFmtId="0" fontId="43" fillId="0" borderId="0" xfId="0" applyFont="1" applyAlignment="1">
      <alignment horizontal="right"/>
    </xf>
    <xf numFmtId="164" fontId="43" fillId="0" borderId="0" xfId="0" applyNumberFormat="1" applyFont="1" applyFill="1" applyAlignment="1">
      <alignment horizontal="right"/>
    </xf>
    <xf numFmtId="0" fontId="44" fillId="0" borderId="0" xfId="0" applyFont="1" applyAlignment="1">
      <alignment/>
    </xf>
    <xf numFmtId="0" fontId="46" fillId="0" borderId="0" xfId="0" applyFont="1" applyAlignment="1">
      <alignment horizontal="left"/>
    </xf>
    <xf numFmtId="164" fontId="44" fillId="0" borderId="0" xfId="0" applyNumberFormat="1" applyFont="1" applyAlignment="1">
      <alignment/>
    </xf>
    <xf numFmtId="164" fontId="43" fillId="0" borderId="0" xfId="0" applyNumberFormat="1" applyFont="1" applyAlignment="1">
      <alignment horizontal="left"/>
    </xf>
    <xf numFmtId="49" fontId="43" fillId="0" borderId="0" xfId="0" applyNumberFormat="1" applyFont="1" applyAlignment="1">
      <alignment horizontal="right"/>
    </xf>
    <xf numFmtId="0" fontId="43" fillId="0" borderId="0" xfId="0" applyNumberFormat="1" applyFont="1" applyAlignment="1">
      <alignment/>
    </xf>
    <xf numFmtId="0" fontId="43" fillId="0" borderId="0" xfId="0" applyFont="1" applyAlignment="1">
      <alignment wrapText="1"/>
    </xf>
    <xf numFmtId="0" fontId="43" fillId="0" borderId="0" xfId="0" applyFont="1" applyAlignment="1">
      <alignment horizontal="left" wrapText="1"/>
    </xf>
    <xf numFmtId="0" fontId="43" fillId="0" borderId="0" xfId="0" applyFont="1" applyFill="1" applyAlignment="1">
      <alignment horizontal="left" wrapText="1"/>
    </xf>
    <xf numFmtId="0" fontId="43" fillId="0" borderId="0" xfId="0" applyFont="1" applyFill="1" applyAlignment="1">
      <alignment horizontal="left"/>
    </xf>
    <xf numFmtId="164" fontId="45" fillId="0" borderId="0" xfId="0" applyNumberFormat="1" applyFont="1" applyAlignment="1">
      <alignment/>
    </xf>
    <xf numFmtId="0" fontId="47" fillId="0" borderId="0" xfId="0" applyFont="1" applyAlignment="1">
      <alignment/>
    </xf>
    <xf numFmtId="0" fontId="47" fillId="0" borderId="0" xfId="0" applyFont="1" applyAlignment="1">
      <alignment horizontal="left"/>
    </xf>
    <xf numFmtId="164" fontId="44" fillId="0" borderId="0" xfId="0" applyNumberFormat="1" applyFont="1" applyFill="1" applyAlignment="1">
      <alignment horizontal="right"/>
    </xf>
    <xf numFmtId="164" fontId="43" fillId="0" borderId="0" xfId="0" applyNumberFormat="1" applyFont="1" applyFill="1" applyAlignment="1">
      <alignment/>
    </xf>
    <xf numFmtId="0" fontId="43" fillId="0" borderId="0" xfId="0" applyFont="1" applyAlignment="1" quotePrefix="1">
      <alignment horizontal="right"/>
    </xf>
    <xf numFmtId="8" fontId="43" fillId="0" borderId="0" xfId="0" applyNumberFormat="1" applyFont="1" applyAlignment="1">
      <alignment/>
    </xf>
    <xf numFmtId="0" fontId="43" fillId="0" borderId="0" xfId="0" applyFont="1" applyAlignment="1">
      <alignment horizontal="right" wrapText="1"/>
    </xf>
    <xf numFmtId="8" fontId="43" fillId="0" borderId="0" xfId="0" applyNumberFormat="1" applyFont="1" applyFill="1" applyAlignment="1">
      <alignment horizontal="right"/>
    </xf>
    <xf numFmtId="0" fontId="48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164" fontId="3" fillId="0" borderId="0" xfId="0" applyNumberFormat="1" applyFont="1" applyAlignment="1">
      <alignment/>
    </xf>
    <xf numFmtId="164" fontId="3" fillId="0" borderId="0" xfId="0" applyNumberFormat="1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164" fontId="3" fillId="0" borderId="0" xfId="0" applyNumberFormat="1" applyFont="1" applyFill="1" applyAlignment="1">
      <alignment horizontal="right"/>
    </xf>
    <xf numFmtId="14" fontId="43" fillId="0" borderId="0" xfId="0" applyNumberFormat="1" applyFont="1" applyAlignment="1">
      <alignment horizontal="right"/>
    </xf>
    <xf numFmtId="1" fontId="43" fillId="0" borderId="0" xfId="0" applyNumberFormat="1" applyFont="1" applyAlignment="1">
      <alignment horizontal="right"/>
    </xf>
    <xf numFmtId="164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right"/>
    </xf>
    <xf numFmtId="0" fontId="44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49" fillId="0" borderId="0" xfId="0" applyFont="1" applyAlignment="1">
      <alignment horizontal="center" wrapText="1"/>
    </xf>
    <xf numFmtId="164" fontId="49" fillId="0" borderId="0" xfId="0" applyNumberFormat="1" applyFont="1" applyAlignment="1">
      <alignment horizontal="center" wrapText="1"/>
    </xf>
    <xf numFmtId="0" fontId="49" fillId="0" borderId="0" xfId="0" applyFont="1" applyAlignment="1">
      <alignment horizontal="center" wrapText="1" shrinkToFit="1"/>
    </xf>
    <xf numFmtId="0" fontId="44" fillId="0" borderId="0" xfId="0" applyFont="1" applyAlignment="1">
      <alignment horizontal="center" wrapText="1" shrinkToFit="1"/>
    </xf>
    <xf numFmtId="0" fontId="43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1"/>
  <sheetViews>
    <sheetView tabSelected="1" zoomScale="70" zoomScaleNormal="70" zoomScaleSheetLayoutView="70" zoomScalePageLayoutView="80" workbookViewId="0" topLeftCell="A1">
      <pane ySplit="3" topLeftCell="A4" activePane="bottomLeft" state="frozen"/>
      <selection pane="topLeft" activeCell="A1" sqref="A1"/>
      <selection pane="bottomLeft" activeCell="A2" sqref="A2"/>
    </sheetView>
  </sheetViews>
  <sheetFormatPr defaultColWidth="9.140625" defaultRowHeight="14.25" customHeight="1"/>
  <cols>
    <col min="1" max="1" width="10.57421875" style="13" customWidth="1"/>
    <col min="2" max="2" width="30.7109375" style="1" customWidth="1"/>
    <col min="3" max="3" width="52.8515625" style="1" bestFit="1" customWidth="1"/>
    <col min="4" max="4" width="14.7109375" style="1" customWidth="1"/>
    <col min="5" max="5" width="13.421875" style="2" customWidth="1"/>
    <col min="6" max="6" width="16.00390625" style="11" customWidth="1"/>
    <col min="7" max="7" width="19.8515625" style="1" hidden="1" customWidth="1"/>
    <col min="8" max="8" width="11.8515625" style="1" customWidth="1"/>
    <col min="9" max="9" width="34.421875" style="1" bestFit="1" customWidth="1"/>
    <col min="10" max="10" width="37.7109375" style="1" customWidth="1"/>
    <col min="11" max="13" width="9.140625" style="1" customWidth="1"/>
    <col min="14" max="14" width="12.28125" style="1" bestFit="1" customWidth="1"/>
    <col min="15" max="16384" width="9.140625" style="1" customWidth="1"/>
  </cols>
  <sheetData>
    <row r="1" spans="1:6" ht="22.5" customHeight="1">
      <c r="A1" s="44" t="s">
        <v>7</v>
      </c>
      <c r="B1" s="44"/>
      <c r="C1" s="44"/>
      <c r="F1" s="7">
        <v>112560.61</v>
      </c>
    </row>
    <row r="2" spans="1:6" ht="14.25" customHeight="1">
      <c r="A2" s="4"/>
      <c r="B2" s="4"/>
      <c r="C2" s="4"/>
      <c r="F2" s="3"/>
    </row>
    <row r="3" spans="1:10" s="50" customFormat="1" ht="31.5" customHeight="1">
      <c r="A3" s="46" t="s">
        <v>0</v>
      </c>
      <c r="B3" s="46" t="s">
        <v>1</v>
      </c>
      <c r="C3" s="46" t="s">
        <v>2</v>
      </c>
      <c r="D3" s="46" t="s">
        <v>3</v>
      </c>
      <c r="E3" s="47" t="s">
        <v>4</v>
      </c>
      <c r="F3" s="46" t="s">
        <v>9</v>
      </c>
      <c r="G3" s="46" t="s">
        <v>5</v>
      </c>
      <c r="H3" s="48" t="s">
        <v>10</v>
      </c>
      <c r="I3" s="49" t="s">
        <v>11</v>
      </c>
      <c r="J3" s="46" t="s">
        <v>6</v>
      </c>
    </row>
    <row r="4" spans="1:6" ht="14.25" customHeight="1">
      <c r="A4" s="24" t="s">
        <v>8</v>
      </c>
      <c r="B4" s="24"/>
      <c r="C4" s="5"/>
      <c r="D4" s="6"/>
      <c r="F4" s="3"/>
    </row>
    <row r="5" spans="1:6" ht="14.25" customHeight="1">
      <c r="A5" s="13" t="s">
        <v>13</v>
      </c>
      <c r="B5" s="1" t="s">
        <v>15</v>
      </c>
      <c r="C5" s="1" t="s">
        <v>16</v>
      </c>
      <c r="D5" s="29"/>
      <c r="F5" s="31">
        <v>72700</v>
      </c>
    </row>
    <row r="6" spans="1:6" ht="14.25" customHeight="1">
      <c r="A6" s="8"/>
      <c r="B6" s="8"/>
      <c r="C6" s="8"/>
      <c r="D6" s="9"/>
      <c r="F6" s="26"/>
    </row>
    <row r="7" spans="1:6" ht="14.25" customHeight="1">
      <c r="A7" s="8"/>
      <c r="B7" s="8"/>
      <c r="C7" s="13" t="s">
        <v>28</v>
      </c>
      <c r="D7" s="9"/>
      <c r="E7" s="1"/>
      <c r="F7" s="26">
        <f>F5</f>
        <v>72700</v>
      </c>
    </row>
    <row r="8" spans="1:6" ht="14.25" customHeight="1">
      <c r="A8" s="8"/>
      <c r="B8" s="8"/>
      <c r="C8" s="10" t="s">
        <v>12</v>
      </c>
      <c r="D8" s="9"/>
      <c r="E8" s="1"/>
      <c r="F8" s="26">
        <v>0</v>
      </c>
    </row>
    <row r="9" spans="1:6" ht="14.25" customHeight="1">
      <c r="A9" s="8"/>
      <c r="B9" s="8"/>
      <c r="C9" s="8"/>
      <c r="D9" s="9"/>
      <c r="F9" s="26"/>
    </row>
    <row r="10" spans="1:6" ht="14.25" customHeight="1">
      <c r="A10" s="25" t="s">
        <v>23</v>
      </c>
      <c r="B10" s="8"/>
      <c r="C10" s="8"/>
      <c r="D10" s="9"/>
      <c r="E10" s="7">
        <v>29313.47</v>
      </c>
      <c r="F10" s="26"/>
    </row>
    <row r="11" spans="1:10" ht="14.25" customHeight="1">
      <c r="A11" s="10" t="s">
        <v>29</v>
      </c>
      <c r="B11" s="8" t="s">
        <v>30</v>
      </c>
      <c r="C11" s="8" t="s">
        <v>31</v>
      </c>
      <c r="D11" s="27"/>
      <c r="F11" s="12">
        <v>648.87</v>
      </c>
      <c r="H11" s="1">
        <v>65698</v>
      </c>
      <c r="I11" s="11" t="s">
        <v>38</v>
      </c>
      <c r="J11" s="8" t="s">
        <v>26</v>
      </c>
    </row>
    <row r="12" spans="1:10" ht="14.25" customHeight="1">
      <c r="A12" s="10" t="s">
        <v>29</v>
      </c>
      <c r="B12" s="8" t="s">
        <v>25</v>
      </c>
      <c r="C12" s="8" t="s">
        <v>39</v>
      </c>
      <c r="D12" s="27"/>
      <c r="F12" s="12">
        <v>103</v>
      </c>
      <c r="I12" s="11" t="s">
        <v>55</v>
      </c>
      <c r="J12" s="8" t="s">
        <v>26</v>
      </c>
    </row>
    <row r="13" spans="1:10" ht="14.25" customHeight="1">
      <c r="A13" s="10" t="s">
        <v>24</v>
      </c>
      <c r="B13" s="8" t="s">
        <v>41</v>
      </c>
      <c r="C13" s="8" t="s">
        <v>42</v>
      </c>
      <c r="D13" s="9"/>
      <c r="F13" s="12">
        <v>2100</v>
      </c>
      <c r="H13" s="1">
        <v>67392</v>
      </c>
      <c r="I13" s="28" t="s">
        <v>74</v>
      </c>
      <c r="J13" s="1" t="s">
        <v>43</v>
      </c>
    </row>
    <row r="14" spans="1:10" ht="14.25" customHeight="1">
      <c r="A14" s="10" t="s">
        <v>19</v>
      </c>
      <c r="B14" s="8" t="s">
        <v>44</v>
      </c>
      <c r="C14" s="8" t="s">
        <v>45</v>
      </c>
      <c r="D14" s="9"/>
      <c r="F14" s="12">
        <v>154.09</v>
      </c>
      <c r="H14" s="11">
        <v>67671</v>
      </c>
      <c r="I14" s="28">
        <v>4525592</v>
      </c>
      <c r="J14" s="1" t="s">
        <v>49</v>
      </c>
    </row>
    <row r="15" spans="1:10" ht="37.5" customHeight="1">
      <c r="A15" s="10" t="s">
        <v>13</v>
      </c>
      <c r="B15" s="8" t="s">
        <v>15</v>
      </c>
      <c r="C15" s="8" t="s">
        <v>50</v>
      </c>
      <c r="D15" s="27"/>
      <c r="F15" s="12">
        <f>618.15</f>
        <v>618.15</v>
      </c>
      <c r="I15" s="30" t="s">
        <v>72</v>
      </c>
      <c r="J15" s="8" t="s">
        <v>57</v>
      </c>
    </row>
    <row r="16" spans="1:10" ht="14.25" customHeight="1">
      <c r="A16" s="10" t="s">
        <v>24</v>
      </c>
      <c r="B16" s="8" t="s">
        <v>51</v>
      </c>
      <c r="C16" s="8" t="s">
        <v>52</v>
      </c>
      <c r="D16" s="9"/>
      <c r="F16" s="12">
        <f>2315</f>
        <v>2315</v>
      </c>
      <c r="H16" s="1">
        <v>68243</v>
      </c>
      <c r="I16" s="11" t="s">
        <v>76</v>
      </c>
      <c r="J16" s="8" t="s">
        <v>53</v>
      </c>
    </row>
    <row r="17" spans="1:10" ht="36.75" customHeight="1">
      <c r="A17" s="10" t="s">
        <v>22</v>
      </c>
      <c r="B17" s="8" t="s">
        <v>25</v>
      </c>
      <c r="C17" s="8" t="s">
        <v>56</v>
      </c>
      <c r="D17" s="9"/>
      <c r="F17" s="12">
        <v>3694.65</v>
      </c>
      <c r="I17" s="30" t="s">
        <v>65</v>
      </c>
      <c r="J17" s="8" t="s">
        <v>57</v>
      </c>
    </row>
    <row r="18" spans="1:10" ht="14.25" customHeight="1">
      <c r="A18" s="10" t="s">
        <v>62</v>
      </c>
      <c r="B18" s="8" t="s">
        <v>63</v>
      </c>
      <c r="C18" s="8" t="s">
        <v>64</v>
      </c>
      <c r="D18" s="9"/>
      <c r="F18" s="12">
        <v>3188</v>
      </c>
      <c r="H18" s="1">
        <v>68521</v>
      </c>
      <c r="I18" s="11" t="s">
        <v>80</v>
      </c>
      <c r="J18" s="8" t="s">
        <v>66</v>
      </c>
    </row>
    <row r="19" spans="1:10" ht="14.25" customHeight="1">
      <c r="A19" s="10" t="s">
        <v>13</v>
      </c>
      <c r="B19" s="8" t="s">
        <v>67</v>
      </c>
      <c r="C19" s="8" t="s">
        <v>68</v>
      </c>
      <c r="D19" s="9"/>
      <c r="F19" s="12">
        <v>210</v>
      </c>
      <c r="I19" s="11" t="s">
        <v>79</v>
      </c>
      <c r="J19" s="8" t="s">
        <v>67</v>
      </c>
    </row>
    <row r="20" spans="1:10" ht="14.25" customHeight="1">
      <c r="A20" s="10" t="s">
        <v>19</v>
      </c>
      <c r="B20" s="8" t="s">
        <v>69</v>
      </c>
      <c r="C20" s="8" t="s">
        <v>70</v>
      </c>
      <c r="D20" s="9"/>
      <c r="F20" s="12">
        <f>29+17.49</f>
        <v>46.489999999999995</v>
      </c>
      <c r="H20" s="1">
        <v>69319</v>
      </c>
      <c r="I20" s="11" t="s">
        <v>84</v>
      </c>
      <c r="J20" s="8" t="s">
        <v>71</v>
      </c>
    </row>
    <row r="21" spans="1:10" ht="14.25" customHeight="1">
      <c r="A21" s="10" t="s">
        <v>22</v>
      </c>
      <c r="B21" s="8" t="s">
        <v>77</v>
      </c>
      <c r="C21" s="8" t="s">
        <v>78</v>
      </c>
      <c r="D21" s="9"/>
      <c r="F21" s="12">
        <f>27.75+1199.85+1199.85</f>
        <v>2427.45</v>
      </c>
      <c r="H21" s="1">
        <v>69285</v>
      </c>
      <c r="I21" s="11" t="s">
        <v>85</v>
      </c>
      <c r="J21" s="8" t="s">
        <v>71</v>
      </c>
    </row>
    <row r="22" spans="1:10" ht="14.25" customHeight="1">
      <c r="A22" s="10" t="s">
        <v>81</v>
      </c>
      <c r="B22" s="8" t="s">
        <v>88</v>
      </c>
      <c r="C22" s="8" t="s">
        <v>82</v>
      </c>
      <c r="D22" s="9"/>
      <c r="F22" s="12">
        <f>56.78+393.22</f>
        <v>450</v>
      </c>
      <c r="I22" s="11" t="s">
        <v>87</v>
      </c>
      <c r="J22" s="8" t="s">
        <v>88</v>
      </c>
    </row>
    <row r="23" spans="1:10" ht="14.25" customHeight="1">
      <c r="A23" s="10" t="s">
        <v>22</v>
      </c>
      <c r="B23" s="8" t="s">
        <v>77</v>
      </c>
      <c r="C23" s="8" t="s">
        <v>78</v>
      </c>
      <c r="D23" s="9"/>
      <c r="F23" s="12">
        <f>58.65+42.29-37.29</f>
        <v>63.65</v>
      </c>
      <c r="H23" s="1">
        <v>70379</v>
      </c>
      <c r="I23" s="11" t="s">
        <v>86</v>
      </c>
      <c r="J23" s="8" t="s">
        <v>71</v>
      </c>
    </row>
    <row r="24" spans="1:10" s="37" customFormat="1" ht="14.25" customHeight="1">
      <c r="A24" s="33" t="s">
        <v>81</v>
      </c>
      <c r="B24" s="34" t="s">
        <v>90</v>
      </c>
      <c r="C24" s="34" t="s">
        <v>89</v>
      </c>
      <c r="D24" s="35"/>
      <c r="E24" s="36"/>
      <c r="F24" s="39">
        <v>57</v>
      </c>
      <c r="H24" s="37">
        <v>71467</v>
      </c>
      <c r="I24" s="38">
        <v>4666488</v>
      </c>
      <c r="J24" s="34" t="s">
        <v>140</v>
      </c>
    </row>
    <row r="25" spans="1:10" s="37" customFormat="1" ht="14.25" customHeight="1">
      <c r="A25" s="33" t="s">
        <v>22</v>
      </c>
      <c r="B25" s="34" t="s">
        <v>25</v>
      </c>
      <c r="C25" s="34" t="s">
        <v>102</v>
      </c>
      <c r="D25" s="35"/>
      <c r="E25" s="36"/>
      <c r="F25" s="39">
        <v>411.81</v>
      </c>
      <c r="I25" s="38">
        <v>4667503</v>
      </c>
      <c r="J25" s="34" t="s">
        <v>103</v>
      </c>
    </row>
    <row r="26" spans="1:10" s="37" customFormat="1" ht="14.25" customHeight="1">
      <c r="A26" s="33" t="s">
        <v>94</v>
      </c>
      <c r="B26" s="34" t="s">
        <v>95</v>
      </c>
      <c r="C26" s="34" t="s">
        <v>96</v>
      </c>
      <c r="D26" s="42">
        <v>1980</v>
      </c>
      <c r="E26" s="36"/>
      <c r="F26" s="39"/>
      <c r="H26" s="37">
        <v>71938</v>
      </c>
      <c r="I26" s="38"/>
      <c r="J26" s="34" t="s">
        <v>97</v>
      </c>
    </row>
    <row r="27" spans="1:10" s="37" customFormat="1" ht="14.25" customHeight="1">
      <c r="A27" s="33" t="s">
        <v>62</v>
      </c>
      <c r="B27" s="34" t="s">
        <v>23</v>
      </c>
      <c r="C27" s="34" t="s">
        <v>107</v>
      </c>
      <c r="D27" s="42">
        <v>750</v>
      </c>
      <c r="E27" s="36"/>
      <c r="F27" s="39"/>
      <c r="I27" s="38" t="s">
        <v>129</v>
      </c>
      <c r="J27" s="34"/>
    </row>
    <row r="28" spans="1:10" s="37" customFormat="1" ht="14.25" customHeight="1">
      <c r="A28" s="33" t="s">
        <v>81</v>
      </c>
      <c r="B28" s="34" t="s">
        <v>108</v>
      </c>
      <c r="C28" s="34" t="s">
        <v>109</v>
      </c>
      <c r="D28" s="42"/>
      <c r="E28" s="36"/>
      <c r="F28" s="39">
        <v>1214.4</v>
      </c>
      <c r="H28" s="37">
        <v>72508</v>
      </c>
      <c r="I28" s="43" t="s">
        <v>149</v>
      </c>
      <c r="J28" s="34" t="s">
        <v>141</v>
      </c>
    </row>
    <row r="29" spans="1:10" s="37" customFormat="1" ht="14.25" customHeight="1">
      <c r="A29" s="33" t="s">
        <v>110</v>
      </c>
      <c r="B29" s="34" t="s">
        <v>111</v>
      </c>
      <c r="C29" s="34" t="s">
        <v>112</v>
      </c>
      <c r="D29" s="42"/>
      <c r="E29" s="36"/>
      <c r="F29" s="39">
        <v>724.99</v>
      </c>
      <c r="H29" s="37">
        <v>72570</v>
      </c>
      <c r="I29" s="38" t="s">
        <v>128</v>
      </c>
      <c r="J29" s="34" t="s">
        <v>142</v>
      </c>
    </row>
    <row r="30" spans="1:10" s="37" customFormat="1" ht="14.25" customHeight="1">
      <c r="A30" s="33" t="s">
        <v>81</v>
      </c>
      <c r="B30" s="34" t="s">
        <v>108</v>
      </c>
      <c r="C30" s="34" t="s">
        <v>113</v>
      </c>
      <c r="D30" s="42"/>
      <c r="E30" s="36"/>
      <c r="F30" s="39">
        <v>821.02</v>
      </c>
      <c r="H30" s="37">
        <v>72514</v>
      </c>
      <c r="I30" s="38" t="s">
        <v>131</v>
      </c>
      <c r="J30" s="34" t="s">
        <v>143</v>
      </c>
    </row>
    <row r="31" spans="1:10" s="37" customFormat="1" ht="14.25" customHeight="1">
      <c r="A31" s="33" t="s">
        <v>24</v>
      </c>
      <c r="B31" s="34" t="s">
        <v>51</v>
      </c>
      <c r="C31" s="34" t="s">
        <v>114</v>
      </c>
      <c r="D31" s="42"/>
      <c r="E31" s="36"/>
      <c r="F31" s="39">
        <v>79.77</v>
      </c>
      <c r="H31" s="37">
        <v>72589</v>
      </c>
      <c r="I31" s="38" t="s">
        <v>126</v>
      </c>
      <c r="J31" s="34" t="s">
        <v>115</v>
      </c>
    </row>
    <row r="32" spans="1:10" s="37" customFormat="1" ht="14.25" customHeight="1">
      <c r="A32" s="33" t="s">
        <v>24</v>
      </c>
      <c r="B32" s="34" t="s">
        <v>51</v>
      </c>
      <c r="C32" s="34" t="s">
        <v>116</v>
      </c>
      <c r="D32" s="42"/>
      <c r="E32" s="36"/>
      <c r="F32" s="39">
        <v>118</v>
      </c>
      <c r="H32" s="37">
        <v>72590</v>
      </c>
      <c r="I32" s="38" t="s">
        <v>126</v>
      </c>
      <c r="J32" s="34" t="s">
        <v>71</v>
      </c>
    </row>
    <row r="33" spans="1:10" s="37" customFormat="1" ht="14.25" customHeight="1">
      <c r="A33" s="33" t="s">
        <v>24</v>
      </c>
      <c r="B33" s="34" t="s">
        <v>51</v>
      </c>
      <c r="C33" s="34" t="s">
        <v>117</v>
      </c>
      <c r="D33" s="42"/>
      <c r="E33" s="36"/>
      <c r="F33" s="39">
        <v>115.99</v>
      </c>
      <c r="H33" s="37">
        <v>72590</v>
      </c>
      <c r="I33" s="38" t="s">
        <v>127</v>
      </c>
      <c r="J33" s="34" t="s">
        <v>71</v>
      </c>
    </row>
    <row r="34" spans="1:10" s="37" customFormat="1" ht="14.25" customHeight="1">
      <c r="A34" s="33" t="s">
        <v>24</v>
      </c>
      <c r="B34" s="34" t="s">
        <v>95</v>
      </c>
      <c r="C34" s="34" t="s">
        <v>118</v>
      </c>
      <c r="D34" s="42"/>
      <c r="E34" s="36"/>
      <c r="F34" s="39">
        <v>2096.3</v>
      </c>
      <c r="H34" s="37">
        <v>72680</v>
      </c>
      <c r="I34" s="38" t="s">
        <v>150</v>
      </c>
      <c r="J34" s="34" t="s">
        <v>119</v>
      </c>
    </row>
    <row r="35" spans="1:10" s="37" customFormat="1" ht="14.25" customHeight="1">
      <c r="A35" s="33" t="s">
        <v>24</v>
      </c>
      <c r="B35" s="34" t="s">
        <v>51</v>
      </c>
      <c r="C35" s="34" t="s">
        <v>120</v>
      </c>
      <c r="D35" s="42">
        <v>1220.12</v>
      </c>
      <c r="E35" s="36"/>
      <c r="F35" s="39"/>
      <c r="H35" s="37">
        <v>72591</v>
      </c>
      <c r="I35" s="38"/>
      <c r="J35" s="34" t="s">
        <v>53</v>
      </c>
    </row>
    <row r="36" spans="1:10" s="37" customFormat="1" ht="14.25" customHeight="1">
      <c r="A36" s="33" t="s">
        <v>22</v>
      </c>
      <c r="B36" s="34" t="s">
        <v>95</v>
      </c>
      <c r="C36" s="34" t="s">
        <v>121</v>
      </c>
      <c r="D36" s="42">
        <v>554</v>
      </c>
      <c r="E36" s="36"/>
      <c r="F36" s="39"/>
      <c r="H36" s="37">
        <v>72685</v>
      </c>
      <c r="I36" s="38"/>
      <c r="J36" s="34" t="s">
        <v>122</v>
      </c>
    </row>
    <row r="37" spans="1:10" s="37" customFormat="1" ht="14.25" customHeight="1">
      <c r="A37" s="33" t="s">
        <v>19</v>
      </c>
      <c r="B37" s="34" t="s">
        <v>123</v>
      </c>
      <c r="C37" s="34" t="s">
        <v>124</v>
      </c>
      <c r="D37" s="35"/>
      <c r="E37" s="36"/>
      <c r="F37" s="39">
        <v>300</v>
      </c>
      <c r="I37" s="38" t="s">
        <v>130</v>
      </c>
      <c r="J37" s="34"/>
    </row>
    <row r="38" spans="1:10" s="37" customFormat="1" ht="14.25" customHeight="1">
      <c r="A38" s="33" t="s">
        <v>13</v>
      </c>
      <c r="B38" s="34" t="s">
        <v>125</v>
      </c>
      <c r="C38" s="34" t="s">
        <v>136</v>
      </c>
      <c r="D38" s="35"/>
      <c r="E38" s="36"/>
      <c r="F38" s="39">
        <v>539</v>
      </c>
      <c r="I38" s="38" t="s">
        <v>135</v>
      </c>
      <c r="J38" s="34" t="s">
        <v>148</v>
      </c>
    </row>
    <row r="39" spans="1:10" s="37" customFormat="1" ht="14.25" customHeight="1">
      <c r="A39" s="33" t="s">
        <v>81</v>
      </c>
      <c r="B39" s="34" t="s">
        <v>108</v>
      </c>
      <c r="C39" s="34" t="s">
        <v>137</v>
      </c>
      <c r="D39" s="35"/>
      <c r="E39" s="36"/>
      <c r="F39" s="39">
        <v>34.43</v>
      </c>
      <c r="I39" s="38" t="s">
        <v>138</v>
      </c>
      <c r="J39" s="34" t="s">
        <v>103</v>
      </c>
    </row>
    <row r="40" spans="1:10" s="37" customFormat="1" ht="14.25" customHeight="1">
      <c r="A40" s="33" t="s">
        <v>132</v>
      </c>
      <c r="B40" s="34" t="s">
        <v>133</v>
      </c>
      <c r="C40" s="34" t="s">
        <v>134</v>
      </c>
      <c r="D40" s="35"/>
      <c r="E40" s="36"/>
      <c r="F40" s="39">
        <v>610.96</v>
      </c>
      <c r="I40" s="38" t="s">
        <v>139</v>
      </c>
      <c r="J40" s="34" t="s">
        <v>103</v>
      </c>
    </row>
    <row r="41" spans="1:10" s="37" customFormat="1" ht="14.25" customHeight="1">
      <c r="A41" s="33" t="s">
        <v>81</v>
      </c>
      <c r="B41" s="34" t="s">
        <v>145</v>
      </c>
      <c r="C41" s="34" t="s">
        <v>146</v>
      </c>
      <c r="D41" s="35"/>
      <c r="E41" s="36"/>
      <c r="F41" s="39">
        <v>200</v>
      </c>
      <c r="I41" s="38" t="s">
        <v>147</v>
      </c>
      <c r="J41" s="34"/>
    </row>
    <row r="42" spans="1:9" ht="14.25" customHeight="1">
      <c r="A42" s="1"/>
      <c r="C42" s="13" t="s">
        <v>28</v>
      </c>
      <c r="D42" s="9"/>
      <c r="F42" s="3">
        <f>SUM(F11:F41)+SUM(D26:D36)</f>
        <v>27847.140000000003</v>
      </c>
      <c r="I42" s="11"/>
    </row>
    <row r="43" spans="1:9" ht="14.25" customHeight="1">
      <c r="A43" s="10"/>
      <c r="B43" s="8"/>
      <c r="C43" s="10" t="s">
        <v>12</v>
      </c>
      <c r="D43" s="9"/>
      <c r="F43" s="3">
        <f>E10-F42</f>
        <v>1466.329999999998</v>
      </c>
      <c r="H43" s="9"/>
      <c r="I43" s="11"/>
    </row>
    <row r="44" spans="1:9" ht="14.25" customHeight="1">
      <c r="A44" s="10"/>
      <c r="B44" s="8"/>
      <c r="C44" s="8"/>
      <c r="D44" s="9"/>
      <c r="F44" s="2"/>
      <c r="I44" s="11"/>
    </row>
    <row r="45" spans="1:10" ht="14.25" customHeight="1">
      <c r="A45" s="24" t="s">
        <v>14</v>
      </c>
      <c r="B45" s="24"/>
      <c r="C45" s="14"/>
      <c r="D45" s="6"/>
      <c r="E45" s="7">
        <f>2500+482.8+2564.34</f>
        <v>5547.14</v>
      </c>
      <c r="F45" s="2"/>
      <c r="J45" s="8"/>
    </row>
    <row r="46" spans="1:10" ht="14.25" customHeight="1">
      <c r="A46" s="10" t="s">
        <v>22</v>
      </c>
      <c r="B46" s="8" t="s">
        <v>32</v>
      </c>
      <c r="C46" s="8" t="s">
        <v>36</v>
      </c>
      <c r="D46" s="9"/>
      <c r="F46" s="12">
        <f>0.05+184.95+297.85</f>
        <v>482.85</v>
      </c>
      <c r="H46" s="1">
        <v>65609</v>
      </c>
      <c r="I46" s="11" t="s">
        <v>73</v>
      </c>
      <c r="J46" s="8" t="s">
        <v>33</v>
      </c>
    </row>
    <row r="47" spans="1:10" ht="14.25" customHeight="1">
      <c r="A47" s="10" t="s">
        <v>22</v>
      </c>
      <c r="B47" s="8" t="s">
        <v>32</v>
      </c>
      <c r="C47" s="8" t="s">
        <v>35</v>
      </c>
      <c r="D47" s="9"/>
      <c r="F47" s="12">
        <f>2564.34</f>
        <v>2564.34</v>
      </c>
      <c r="H47" s="1">
        <v>65609</v>
      </c>
      <c r="I47" s="11" t="s">
        <v>75</v>
      </c>
      <c r="J47" s="8" t="s">
        <v>34</v>
      </c>
    </row>
    <row r="48" spans="1:10" s="32" customFormat="1" ht="14.25" customHeight="1">
      <c r="A48" s="33" t="s">
        <v>22</v>
      </c>
      <c r="B48" s="34" t="s">
        <v>91</v>
      </c>
      <c r="C48" s="34" t="s">
        <v>92</v>
      </c>
      <c r="D48" s="35"/>
      <c r="E48" s="36"/>
      <c r="F48" s="36">
        <v>34.99</v>
      </c>
      <c r="G48" s="37"/>
      <c r="H48" s="37">
        <v>71616</v>
      </c>
      <c r="I48" s="38">
        <v>4670329</v>
      </c>
      <c r="J48" s="34" t="s">
        <v>93</v>
      </c>
    </row>
    <row r="49" spans="1:10" ht="14.25" customHeight="1">
      <c r="A49" s="10" t="s">
        <v>98</v>
      </c>
      <c r="B49" s="8" t="s">
        <v>99</v>
      </c>
      <c r="C49" s="8" t="s">
        <v>100</v>
      </c>
      <c r="D49" s="9"/>
      <c r="F49" s="2">
        <v>2175.19</v>
      </c>
      <c r="I49" s="40" t="s">
        <v>144</v>
      </c>
      <c r="J49" s="8" t="s">
        <v>101</v>
      </c>
    </row>
    <row r="50" spans="1:10" ht="14.25" customHeight="1">
      <c r="A50" s="10"/>
      <c r="B50" s="8"/>
      <c r="C50" s="8"/>
      <c r="D50" s="9"/>
      <c r="F50" s="3"/>
      <c r="I50" s="2"/>
      <c r="J50" s="8"/>
    </row>
    <row r="51" spans="1:10" ht="14.25" customHeight="1">
      <c r="A51" s="45"/>
      <c r="B51" s="45"/>
      <c r="C51" s="13" t="s">
        <v>28</v>
      </c>
      <c r="D51" s="9"/>
      <c r="E51" s="3"/>
      <c r="F51" s="3">
        <f>SUM(F46:F49)</f>
        <v>5257.37</v>
      </c>
      <c r="H51" s="11"/>
      <c r="J51" s="8"/>
    </row>
    <row r="52" spans="1:14" ht="14.25" customHeight="1">
      <c r="A52" s="8"/>
      <c r="C52" s="10" t="s">
        <v>12</v>
      </c>
      <c r="D52" s="9"/>
      <c r="F52" s="3">
        <f>E45-F51</f>
        <v>289.77000000000044</v>
      </c>
      <c r="I52" s="9"/>
      <c r="N52" s="9"/>
    </row>
    <row r="53" spans="1:6" ht="14.25" customHeight="1">
      <c r="A53" s="8"/>
      <c r="D53" s="9"/>
      <c r="E53" s="9"/>
      <c r="F53" s="9"/>
    </row>
    <row r="54" spans="1:6" ht="14.25" customHeight="1">
      <c r="A54" s="24" t="s">
        <v>37</v>
      </c>
      <c r="C54" s="13"/>
      <c r="D54" s="9"/>
      <c r="E54" s="23">
        <v>2500</v>
      </c>
      <c r="F54" s="15"/>
    </row>
    <row r="55" spans="1:10" ht="14.25" customHeight="1">
      <c r="A55" s="8" t="s">
        <v>20</v>
      </c>
      <c r="B55" s="1" t="s">
        <v>21</v>
      </c>
      <c r="C55" s="8" t="s">
        <v>46</v>
      </c>
      <c r="D55" s="16"/>
      <c r="E55" s="16"/>
      <c r="F55" s="12">
        <v>225</v>
      </c>
      <c r="G55" s="17"/>
      <c r="H55" s="17" t="s">
        <v>47</v>
      </c>
      <c r="I55" s="2" t="s">
        <v>54</v>
      </c>
      <c r="J55" s="8" t="s">
        <v>48</v>
      </c>
    </row>
    <row r="56" spans="1:10" ht="14.25" customHeight="1">
      <c r="A56" s="8" t="s">
        <v>20</v>
      </c>
      <c r="B56" s="1" t="s">
        <v>58</v>
      </c>
      <c r="C56" s="8" t="s">
        <v>59</v>
      </c>
      <c r="D56" s="16"/>
      <c r="E56" s="16"/>
      <c r="F56" s="12">
        <f>2000+96-2096</f>
        <v>0</v>
      </c>
      <c r="G56" s="17"/>
      <c r="H56" s="17" t="s">
        <v>60</v>
      </c>
      <c r="I56" s="2" t="s">
        <v>83</v>
      </c>
      <c r="J56" s="8" t="s">
        <v>61</v>
      </c>
    </row>
    <row r="57" spans="1:10" ht="14.25" customHeight="1">
      <c r="A57" s="8" t="s">
        <v>20</v>
      </c>
      <c r="B57" s="1" t="s">
        <v>58</v>
      </c>
      <c r="C57" s="8" t="s">
        <v>104</v>
      </c>
      <c r="D57" s="16"/>
      <c r="E57" s="16"/>
      <c r="F57" s="2">
        <v>139.99</v>
      </c>
      <c r="G57" s="17"/>
      <c r="H57" s="17" t="s">
        <v>106</v>
      </c>
      <c r="I57" s="41">
        <v>4648005</v>
      </c>
      <c r="J57" s="8" t="s">
        <v>105</v>
      </c>
    </row>
    <row r="58" spans="4:10" ht="14.25" customHeight="1">
      <c r="D58" s="9"/>
      <c r="F58" s="2"/>
      <c r="G58" s="17"/>
      <c r="I58" s="2"/>
      <c r="J58" s="11"/>
    </row>
    <row r="59" spans="3:10" ht="14.25" customHeight="1">
      <c r="C59" s="13" t="s">
        <v>28</v>
      </c>
      <c r="D59" s="9"/>
      <c r="F59" s="3">
        <f>SUM(F55:F57)</f>
        <v>364.99</v>
      </c>
      <c r="G59" s="17"/>
      <c r="H59" s="9"/>
      <c r="I59" s="11"/>
      <c r="J59" s="11"/>
    </row>
    <row r="60" spans="3:10" ht="14.25" customHeight="1">
      <c r="C60" s="10" t="s">
        <v>12</v>
      </c>
      <c r="D60" s="9"/>
      <c r="F60" s="3">
        <f>E54-F59</f>
        <v>2135.01</v>
      </c>
      <c r="G60" s="18"/>
      <c r="H60" s="9"/>
      <c r="I60" s="2"/>
      <c r="J60" s="11"/>
    </row>
    <row r="61" spans="4:10" ht="14.25" customHeight="1">
      <c r="D61" s="9"/>
      <c r="F61" s="2"/>
      <c r="G61" s="18"/>
      <c r="I61" s="17"/>
      <c r="J61" s="8"/>
    </row>
    <row r="62" spans="1:10" ht="14.25" customHeight="1">
      <c r="A62" s="24" t="s">
        <v>17</v>
      </c>
      <c r="C62" s="13"/>
      <c r="D62" s="9"/>
      <c r="E62" s="23">
        <v>2500</v>
      </c>
      <c r="F62" s="15"/>
      <c r="J62" s="16"/>
    </row>
    <row r="63" spans="1:10" ht="14.25" customHeight="1">
      <c r="A63" s="24"/>
      <c r="C63" s="13"/>
      <c r="D63" s="9"/>
      <c r="E63" s="23"/>
      <c r="F63" s="15"/>
      <c r="J63" s="8"/>
    </row>
    <row r="64" spans="1:10" ht="14.25" customHeight="1">
      <c r="A64" s="24"/>
      <c r="C64" s="13"/>
      <c r="D64" s="9"/>
      <c r="E64" s="23"/>
      <c r="F64" s="15"/>
      <c r="J64" s="16"/>
    </row>
    <row r="65" spans="4:10" ht="14.25" customHeight="1">
      <c r="D65" s="9"/>
      <c r="F65" s="2"/>
      <c r="G65" s="17"/>
      <c r="I65" s="2"/>
      <c r="J65" s="11"/>
    </row>
    <row r="66" spans="3:10" ht="14.25" customHeight="1">
      <c r="C66" s="13" t="s">
        <v>28</v>
      </c>
      <c r="D66" s="9"/>
      <c r="F66" s="3">
        <f>SUM(F65:F65)</f>
        <v>0</v>
      </c>
      <c r="G66" s="17"/>
      <c r="H66" s="9"/>
      <c r="I66" s="11"/>
      <c r="J66" s="2"/>
    </row>
    <row r="67" spans="3:10" ht="14.25" customHeight="1">
      <c r="C67" s="10" t="s">
        <v>12</v>
      </c>
      <c r="D67" s="9"/>
      <c r="F67" s="3">
        <f>E62-F66</f>
        <v>2500</v>
      </c>
      <c r="G67" s="18"/>
      <c r="H67" s="9"/>
      <c r="I67" s="2"/>
      <c r="J67" s="11"/>
    </row>
    <row r="68" spans="1:10" ht="14.25" customHeight="1">
      <c r="A68" s="45"/>
      <c r="B68" s="45"/>
      <c r="I68" s="11"/>
      <c r="J68" s="8"/>
    </row>
    <row r="69" spans="3:10" ht="14.25" customHeight="1">
      <c r="C69" s="13" t="s">
        <v>18</v>
      </c>
      <c r="D69" s="15"/>
      <c r="E69" s="3"/>
      <c r="F69" s="3">
        <f>F7+F42+F51+F59+F66</f>
        <v>106169.5</v>
      </c>
      <c r="I69" s="11"/>
      <c r="J69" s="8"/>
    </row>
    <row r="70" spans="3:10" ht="14.25" customHeight="1">
      <c r="C70" s="13"/>
      <c r="D70" s="15"/>
      <c r="E70" s="3"/>
      <c r="F70" s="3"/>
      <c r="I70" s="11"/>
      <c r="J70" s="8"/>
    </row>
    <row r="71" spans="3:10" ht="14.25" customHeight="1">
      <c r="C71" s="13" t="s">
        <v>27</v>
      </c>
      <c r="D71" s="15"/>
      <c r="E71" s="3"/>
      <c r="F71" s="3">
        <f>F8+F43+F52+F60+F67</f>
        <v>6391.109999999999</v>
      </c>
      <c r="H71" s="9"/>
      <c r="I71" s="2"/>
      <c r="J71" s="8"/>
    </row>
    <row r="72" spans="3:10" ht="14.25" customHeight="1">
      <c r="C72" s="13"/>
      <c r="D72" s="15"/>
      <c r="E72" s="3"/>
      <c r="F72" s="3"/>
      <c r="I72" s="11"/>
      <c r="J72" s="8"/>
    </row>
    <row r="73" spans="1:10" ht="15" customHeight="1">
      <c r="A73" s="1" t="s">
        <v>40</v>
      </c>
      <c r="D73" s="9"/>
      <c r="F73" s="2"/>
      <c r="I73" s="11"/>
      <c r="J73" s="8"/>
    </row>
    <row r="74" spans="4:10" ht="14.25" customHeight="1">
      <c r="D74" s="9"/>
      <c r="F74" s="2"/>
      <c r="I74" s="11"/>
      <c r="J74" s="8"/>
    </row>
    <row r="75" spans="4:10" ht="14.25" customHeight="1">
      <c r="D75" s="9"/>
      <c r="F75" s="2"/>
      <c r="I75" s="11"/>
      <c r="J75" s="8"/>
    </row>
    <row r="76" spans="4:10" ht="14.25" customHeight="1">
      <c r="D76" s="9"/>
      <c r="F76" s="2"/>
      <c r="I76" s="11"/>
      <c r="J76" s="8"/>
    </row>
    <row r="77" spans="3:10" ht="14.25" customHeight="1">
      <c r="C77" s="19"/>
      <c r="D77" s="9"/>
      <c r="F77" s="2"/>
      <c r="I77" s="11"/>
      <c r="J77" s="8"/>
    </row>
    <row r="78" spans="6:10" ht="14.25" customHeight="1">
      <c r="F78" s="2"/>
      <c r="I78" s="11"/>
      <c r="J78" s="8"/>
    </row>
    <row r="79" spans="9:10" ht="14.25" customHeight="1">
      <c r="I79" s="11"/>
      <c r="J79" s="8"/>
    </row>
    <row r="80" spans="3:10" ht="14.25" customHeight="1">
      <c r="C80" s="13"/>
      <c r="D80" s="15"/>
      <c r="E80" s="3"/>
      <c r="F80" s="3"/>
      <c r="I80" s="11"/>
      <c r="J80" s="8"/>
    </row>
    <row r="81" spans="3:10" ht="14.25" customHeight="1">
      <c r="C81" s="13"/>
      <c r="D81" s="15"/>
      <c r="E81" s="3"/>
      <c r="F81" s="3"/>
      <c r="J81" s="8"/>
    </row>
    <row r="82" spans="3:10" ht="14.25" customHeight="1">
      <c r="C82" s="13"/>
      <c r="D82" s="15"/>
      <c r="E82" s="3"/>
      <c r="F82" s="3"/>
      <c r="J82" s="8"/>
    </row>
    <row r="83" ht="14.25" customHeight="1">
      <c r="J83" s="8"/>
    </row>
    <row r="84" spans="3:10" ht="14.25" customHeight="1">
      <c r="C84" s="13"/>
      <c r="F84" s="3"/>
      <c r="J84" s="8"/>
    </row>
    <row r="85" ht="14.25" customHeight="1">
      <c r="J85" s="8"/>
    </row>
    <row r="86" ht="14.25" customHeight="1">
      <c r="J86" s="8"/>
    </row>
    <row r="87" ht="14.25" customHeight="1">
      <c r="J87" s="8"/>
    </row>
    <row r="88" ht="14.25" customHeight="1">
      <c r="J88" s="8"/>
    </row>
    <row r="89" ht="14.25" customHeight="1">
      <c r="J89" s="8"/>
    </row>
    <row r="90" ht="14.25" customHeight="1">
      <c r="J90" s="8"/>
    </row>
    <row r="98" spans="1:9" s="8" customFormat="1" ht="14.25" customHeight="1">
      <c r="A98" s="13"/>
      <c r="B98" s="1"/>
      <c r="C98" s="1"/>
      <c r="D98" s="1"/>
      <c r="E98" s="2"/>
      <c r="F98" s="11"/>
      <c r="G98" s="1"/>
      <c r="H98" s="1"/>
      <c r="I98" s="1"/>
    </row>
    <row r="99" spans="1:10" s="22" customFormat="1" ht="14.25" customHeight="1">
      <c r="A99" s="13"/>
      <c r="B99" s="1"/>
      <c r="C99" s="1"/>
      <c r="D99" s="1"/>
      <c r="E99" s="2"/>
      <c r="F99" s="11"/>
      <c r="G99" s="1"/>
      <c r="H99" s="1"/>
      <c r="I99" s="1"/>
      <c r="J99" s="21"/>
    </row>
    <row r="100" spans="1:10" s="22" customFormat="1" ht="14.25" customHeight="1">
      <c r="A100" s="13"/>
      <c r="B100" s="1"/>
      <c r="C100" s="1"/>
      <c r="D100" s="1"/>
      <c r="E100" s="2"/>
      <c r="F100" s="11"/>
      <c r="G100" s="1"/>
      <c r="H100" s="1"/>
      <c r="I100" s="1"/>
      <c r="J100" s="21"/>
    </row>
    <row r="101" spans="1:10" s="22" customFormat="1" ht="14.25" customHeight="1">
      <c r="A101" s="13"/>
      <c r="B101" s="1"/>
      <c r="C101" s="1"/>
      <c r="D101" s="1"/>
      <c r="E101" s="2"/>
      <c r="F101" s="11"/>
      <c r="G101" s="1"/>
      <c r="H101" s="1"/>
      <c r="I101" s="1"/>
      <c r="J101" s="21"/>
    </row>
    <row r="102" spans="1:10" s="22" customFormat="1" ht="14.25" customHeight="1">
      <c r="A102" s="13"/>
      <c r="B102" s="1"/>
      <c r="C102" s="1"/>
      <c r="D102" s="1"/>
      <c r="E102" s="2"/>
      <c r="F102" s="11"/>
      <c r="G102" s="1"/>
      <c r="H102" s="1"/>
      <c r="I102" s="1"/>
      <c r="J102" s="21"/>
    </row>
    <row r="103" spans="1:10" s="8" customFormat="1" ht="14.25" customHeight="1">
      <c r="A103" s="13"/>
      <c r="B103" s="1"/>
      <c r="C103" s="1"/>
      <c r="D103" s="1"/>
      <c r="E103" s="2"/>
      <c r="F103" s="11"/>
      <c r="G103" s="1"/>
      <c r="H103" s="1"/>
      <c r="I103" s="1"/>
      <c r="J103" s="20"/>
    </row>
    <row r="104" spans="1:10" s="8" customFormat="1" ht="14.25" customHeight="1">
      <c r="A104" s="13"/>
      <c r="B104" s="1"/>
      <c r="C104" s="1"/>
      <c r="D104" s="1"/>
      <c r="E104" s="2"/>
      <c r="F104" s="11"/>
      <c r="G104" s="1"/>
      <c r="H104" s="1"/>
      <c r="I104" s="1"/>
      <c r="J104" s="20"/>
    </row>
    <row r="105" spans="1:10" s="8" customFormat="1" ht="14.25" customHeight="1">
      <c r="A105" s="13"/>
      <c r="B105" s="1"/>
      <c r="C105" s="1"/>
      <c r="D105" s="1"/>
      <c r="E105" s="2"/>
      <c r="F105" s="11"/>
      <c r="G105" s="1"/>
      <c r="H105" s="1"/>
      <c r="I105" s="1"/>
      <c r="J105" s="20"/>
    </row>
    <row r="106" spans="1:10" s="8" customFormat="1" ht="14.25" customHeight="1">
      <c r="A106" s="13"/>
      <c r="B106" s="1"/>
      <c r="C106" s="1"/>
      <c r="D106" s="1"/>
      <c r="E106" s="2"/>
      <c r="F106" s="11"/>
      <c r="G106" s="1"/>
      <c r="H106" s="1"/>
      <c r="I106" s="1"/>
      <c r="J106" s="20"/>
    </row>
    <row r="107" spans="1:10" s="8" customFormat="1" ht="14.25" customHeight="1">
      <c r="A107" s="13"/>
      <c r="B107" s="1"/>
      <c r="C107" s="1"/>
      <c r="D107" s="1"/>
      <c r="E107" s="2"/>
      <c r="F107" s="11"/>
      <c r="G107" s="1"/>
      <c r="H107" s="1"/>
      <c r="I107" s="1"/>
      <c r="J107" s="20"/>
    </row>
    <row r="108" spans="1:10" s="8" customFormat="1" ht="14.25" customHeight="1">
      <c r="A108" s="13"/>
      <c r="B108" s="1"/>
      <c r="C108" s="1"/>
      <c r="D108" s="1"/>
      <c r="E108" s="2"/>
      <c r="F108" s="11"/>
      <c r="G108" s="1"/>
      <c r="H108" s="1"/>
      <c r="I108" s="1"/>
      <c r="J108" s="20"/>
    </row>
    <row r="110" spans="1:10" s="8" customFormat="1" ht="14.25" customHeight="1">
      <c r="A110" s="13"/>
      <c r="B110" s="1"/>
      <c r="C110" s="1"/>
      <c r="D110" s="1"/>
      <c r="E110" s="2"/>
      <c r="F110" s="11"/>
      <c r="G110" s="1"/>
      <c r="H110" s="1"/>
      <c r="I110" s="1"/>
      <c r="J110" s="20"/>
    </row>
    <row r="111" spans="1:10" s="8" customFormat="1" ht="14.25" customHeight="1">
      <c r="A111" s="13"/>
      <c r="B111" s="1"/>
      <c r="C111" s="1"/>
      <c r="D111" s="1"/>
      <c r="E111" s="2"/>
      <c r="F111" s="11"/>
      <c r="G111" s="1"/>
      <c r="H111" s="1"/>
      <c r="I111" s="1"/>
      <c r="J111" s="20"/>
    </row>
    <row r="112" spans="1:10" s="8" customFormat="1" ht="14.25" customHeight="1">
      <c r="A112" s="13"/>
      <c r="B112" s="1"/>
      <c r="C112" s="1"/>
      <c r="D112" s="1"/>
      <c r="E112" s="2"/>
      <c r="F112" s="11"/>
      <c r="G112" s="1"/>
      <c r="H112" s="1"/>
      <c r="I112" s="1"/>
      <c r="J112" s="20"/>
    </row>
    <row r="113" spans="1:10" s="8" customFormat="1" ht="14.25" customHeight="1">
      <c r="A113" s="13"/>
      <c r="B113" s="1"/>
      <c r="C113" s="1"/>
      <c r="D113" s="1"/>
      <c r="E113" s="2"/>
      <c r="F113" s="11"/>
      <c r="G113" s="1"/>
      <c r="H113" s="1"/>
      <c r="I113" s="1"/>
      <c r="J113" s="20"/>
    </row>
    <row r="114" spans="1:10" s="8" customFormat="1" ht="14.25" customHeight="1">
      <c r="A114" s="13"/>
      <c r="B114" s="1"/>
      <c r="C114" s="1"/>
      <c r="D114" s="1"/>
      <c r="E114" s="2"/>
      <c r="F114" s="11"/>
      <c r="G114" s="1"/>
      <c r="H114" s="1"/>
      <c r="I114" s="1"/>
      <c r="J114" s="20"/>
    </row>
    <row r="115" spans="1:10" s="8" customFormat="1" ht="14.25" customHeight="1">
      <c r="A115" s="13"/>
      <c r="B115" s="1"/>
      <c r="C115" s="1"/>
      <c r="D115" s="1"/>
      <c r="E115" s="2"/>
      <c r="F115" s="11"/>
      <c r="G115" s="1"/>
      <c r="H115" s="1"/>
      <c r="I115" s="1"/>
      <c r="J115" s="20"/>
    </row>
    <row r="116" spans="1:10" s="8" customFormat="1" ht="14.25" customHeight="1">
      <c r="A116" s="13"/>
      <c r="B116" s="1"/>
      <c r="C116" s="1"/>
      <c r="D116" s="1"/>
      <c r="E116" s="2"/>
      <c r="F116" s="11"/>
      <c r="G116" s="1"/>
      <c r="H116" s="1"/>
      <c r="I116" s="1"/>
      <c r="J116" s="20"/>
    </row>
    <row r="117" spans="1:10" s="8" customFormat="1" ht="14.25" customHeight="1">
      <c r="A117" s="13"/>
      <c r="B117" s="1"/>
      <c r="C117" s="1"/>
      <c r="D117" s="1"/>
      <c r="E117" s="2"/>
      <c r="F117" s="11"/>
      <c r="G117" s="1"/>
      <c r="H117" s="1"/>
      <c r="I117" s="1"/>
      <c r="J117" s="20"/>
    </row>
    <row r="125" ht="14.25" customHeight="1">
      <c r="J125" s="19"/>
    </row>
    <row r="134" ht="14.25" customHeight="1">
      <c r="J134" s="19"/>
    </row>
    <row r="141" ht="14.25" customHeight="1">
      <c r="J141" s="19"/>
    </row>
  </sheetData>
  <sheetProtection/>
  <mergeCells count="3">
    <mergeCell ref="A1:C1"/>
    <mergeCell ref="A51:B51"/>
    <mergeCell ref="A68:B68"/>
  </mergeCells>
  <printOptions/>
  <pageMargins left="0" right="0" top="0.75" bottom="0.5" header="0.3" footer="0.3"/>
  <pageSetup horizontalDpi="600" verticalDpi="600" orientation="landscape" scale="60" r:id="rId1"/>
  <headerFooter>
    <oddHeader>&amp;C&amp;"-,Bold"&amp;12Fines/Fees FY 14-15
55010300/101/4100
as of June 30, 2015</oddHeader>
    <oddFooter>&amp;L07/22/15
</oddFooter>
  </headerFooter>
  <rowBreaks count="1" manualBreakCount="1">
    <brk id="4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Florida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Grace Strawn</dc:creator>
  <cp:keywords/>
  <dc:description/>
  <cp:lastModifiedBy>Administrator</cp:lastModifiedBy>
  <cp:lastPrinted>2015-07-22T16:10:00Z</cp:lastPrinted>
  <dcterms:created xsi:type="dcterms:W3CDTF">2011-04-22T02:02:01Z</dcterms:created>
  <dcterms:modified xsi:type="dcterms:W3CDTF">2015-07-22T16:10:09Z</dcterms:modified>
  <cp:category/>
  <cp:version/>
  <cp:contentType/>
  <cp:contentStatus/>
</cp:coreProperties>
</file>