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5"/>
  <workbookPr/>
  <mc:AlternateContent xmlns:mc="http://schemas.openxmlformats.org/markup-compatibility/2006">
    <mc:Choice Requires="x15">
      <x15ac:absPath xmlns:x15ac="http://schemas.microsoft.com/office/spreadsheetml/2010/11/ac" url="Z:\JStaples - Reporting and Grants\Fines and Fees (Discretionary) Reports\FY 20 - 21 Fines\"/>
    </mc:Choice>
  </mc:AlternateContent>
  <xr:revisionPtr revIDLastSave="0" documentId="13_ncr:1_{951CEB55-9384-499B-AB55-FA26B3D9F2BD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UL FY21" sheetId="1" r:id="rId1"/>
    <sheet name="UL Balances as of 043021" sheetId="3" r:id="rId2"/>
    <sheet name="HSCL FY21" sheetId="2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2" l="1"/>
  <c r="F87" i="1"/>
  <c r="F89" i="1"/>
  <c r="F31" i="1"/>
  <c r="F32" i="1" s="1"/>
  <c r="F59" i="1"/>
  <c r="D79" i="1"/>
  <c r="F81" i="1" s="1"/>
  <c r="F45" i="1" l="1"/>
  <c r="E1" i="3" l="1"/>
  <c r="E4" i="3"/>
  <c r="B1" i="1"/>
  <c r="F16" i="2" l="1"/>
  <c r="F17" i="2" s="1"/>
  <c r="F46" i="1" l="1"/>
  <c r="I93" i="1" l="1"/>
  <c r="F82" i="1"/>
  <c r="E50" i="1"/>
  <c r="B2" i="1" s="1"/>
  <c r="F93" i="1" s="1"/>
  <c r="E7" i="3" l="1"/>
  <c r="F21" i="2"/>
  <c r="F25" i="2" s="1"/>
  <c r="I87" i="1"/>
  <c r="F60" i="1"/>
</calcChain>
</file>

<file path=xl/sharedStrings.xml><?xml version="1.0" encoding="utf-8"?>
<sst xmlns="http://schemas.openxmlformats.org/spreadsheetml/2006/main" count="307" uniqueCount="202">
  <si>
    <t>Fines Budget</t>
  </si>
  <si>
    <t>55010300-101-CRRNT</t>
  </si>
  <si>
    <t>AREA</t>
  </si>
  <si>
    <t>CONTACT</t>
  </si>
  <si>
    <t>DESCRIPTION</t>
  </si>
  <si>
    <t>REQUESTED</t>
  </si>
  <si>
    <t>BUDGET</t>
  </si>
  <si>
    <t>EXPENDITURE</t>
  </si>
  <si>
    <t>GROVER #</t>
  </si>
  <si>
    <t>VOUCHER #</t>
  </si>
  <si>
    <t>DATE / COMMENTS</t>
  </si>
  <si>
    <t xml:space="preserve">Patrick Reakes </t>
  </si>
  <si>
    <t>ADM</t>
  </si>
  <si>
    <t>Val Minson</t>
  </si>
  <si>
    <t>DSP</t>
  </si>
  <si>
    <t>Perry Collins/P. Reakes</t>
  </si>
  <si>
    <t xml:space="preserve">FY20-21 Faculty Pffsl Dev Series </t>
  </si>
  <si>
    <t>Evan Wack</t>
  </si>
  <si>
    <t>Bibliotheca- New Self-Checkout Computer/Self-Checkout Machine</t>
  </si>
  <si>
    <t xml:space="preserve">Budget Requested and Spent </t>
  </si>
  <si>
    <t>Budget Remaining</t>
  </si>
  <si>
    <t>Brian Keith</t>
  </si>
  <si>
    <t>Ben Walker</t>
  </si>
  <si>
    <t xml:space="preserve">YTD Expenditures </t>
  </si>
  <si>
    <t>YTD Lib. Fines</t>
  </si>
  <si>
    <t>YTD Lib. Fines Corrections</t>
  </si>
  <si>
    <t>55170100-185-CRRNT</t>
  </si>
  <si>
    <t>Melissa Rethlefsen</t>
  </si>
  <si>
    <t>HSS</t>
  </si>
  <si>
    <t>Patrick Reakes/Peter Miller</t>
  </si>
  <si>
    <t>Stanchions for HSS</t>
  </si>
  <si>
    <t>Peter Miller</t>
  </si>
  <si>
    <t>Innerface Architectural Signage Inc. - Signage for Libraries</t>
  </si>
  <si>
    <t>HSS/MSL</t>
  </si>
  <si>
    <t>BK approval email 8/27/20</t>
  </si>
  <si>
    <t>HSCL</t>
  </si>
  <si>
    <t>Ye, Hao</t>
  </si>
  <si>
    <t>Genome Scientific Virtual Conference Registration</t>
  </si>
  <si>
    <t>Genome Scientific Virtual Conference Registration - Int'l Charge</t>
  </si>
  <si>
    <t>L. Eubanks PCARD</t>
  </si>
  <si>
    <t>PCARD</t>
  </si>
  <si>
    <t>CAT</t>
  </si>
  <si>
    <t>David Van Kleeck</t>
  </si>
  <si>
    <t>Honoraria - Panelist 10/13/20 Film Screening - Jill Baron</t>
  </si>
  <si>
    <t>Honoraria - Panelist 10/13/20 Film Screening - Oscar Cornejo Casares</t>
  </si>
  <si>
    <t xml:space="preserve">BK approval email 9/10/20 - Screening of Change the Subject </t>
  </si>
  <si>
    <t>HSCL Virtual Conferences Registrations as Requested</t>
  </si>
  <si>
    <t>VOUCHER                   #</t>
  </si>
  <si>
    <t>GROVER TICKET            #</t>
  </si>
  <si>
    <t>(AMH) ALL HSCL Virtual Conference Registrations - Email 10/8/20 -10/9/20</t>
  </si>
  <si>
    <t>Multiple Empl</t>
  </si>
  <si>
    <t>Fletcher Durant</t>
  </si>
  <si>
    <t>n/a</t>
  </si>
  <si>
    <t>PSV</t>
  </si>
  <si>
    <t>V0340035</t>
  </si>
  <si>
    <t>Bibliotheca PO/ New PO 2100819725 to replace closed PO 2000781927</t>
  </si>
  <si>
    <t>McCall-Wright</t>
  </si>
  <si>
    <t>Gainesville EBP and the Medical Librarian Meeting</t>
  </si>
  <si>
    <t>TA</t>
  </si>
  <si>
    <t>TA1016976</t>
  </si>
  <si>
    <t>BW approved email 10/12/20</t>
  </si>
  <si>
    <t>V0386360</t>
  </si>
  <si>
    <t>V0388236</t>
  </si>
  <si>
    <t>V0388193</t>
  </si>
  <si>
    <t>Stoyan, N.</t>
  </si>
  <si>
    <t>Univ of Iowa -Virtual Regist - Loss: building undergrad empathy</t>
  </si>
  <si>
    <t>M. Tennant</t>
  </si>
  <si>
    <t>Transforming Research Online Meeting - Virtual</t>
  </si>
  <si>
    <t>ER0001018952</t>
  </si>
  <si>
    <t>Shelia DeRoche</t>
  </si>
  <si>
    <t>IT 104623</t>
  </si>
  <si>
    <t>Sarah Moczygemba</t>
  </si>
  <si>
    <t>Pcard Greg - IT Grover 104403</t>
  </si>
  <si>
    <t>V0397418</t>
  </si>
  <si>
    <t>V0396454</t>
  </si>
  <si>
    <t>Eubanks Pcard - Txn 10/2020 TXN04947462</t>
  </si>
  <si>
    <t>06043573</t>
  </si>
  <si>
    <t>DLS</t>
  </si>
  <si>
    <t>PRM</t>
  </si>
  <si>
    <t>Victoria Miller/Stacey Ewing</t>
  </si>
  <si>
    <t>Pcard Greg - Grover 104770</t>
  </si>
  <si>
    <t>Amazon.com Camera Cases</t>
  </si>
  <si>
    <t>Everhour.com yearly subscription TXN04967089</t>
  </si>
  <si>
    <t>later.com (instagram marketing yearly subscription)  TXN04968539</t>
  </si>
  <si>
    <t>Patick Reakes</t>
  </si>
  <si>
    <t>LOEX Membership</t>
  </si>
  <si>
    <t>Pcard Greg - No Grover (email) Pat approved 12/16-12/17/20 email to Greg</t>
  </si>
  <si>
    <t>Kyle Chamblee</t>
  </si>
  <si>
    <t>Clipboards/Lanyards</t>
  </si>
  <si>
    <t>Pcard Greg - Amazon</t>
  </si>
  <si>
    <t>Andrea Glenn</t>
  </si>
  <si>
    <t>MSL</t>
  </si>
  <si>
    <t>Honorarium/Svcs - Seq Artists Workshop 1/15/21 - Virtual Drawing Workshop</t>
  </si>
  <si>
    <t>Grover 105104 / 104924 - Invoice 301</t>
  </si>
  <si>
    <t>V0457655</t>
  </si>
  <si>
    <t>HRS</t>
  </si>
  <si>
    <t>Twanna Hodge</t>
  </si>
  <si>
    <t>Registration - The Forgotten Constituancy - DEI Initiative</t>
  </si>
  <si>
    <t>M. Colson's PCARD - email 1/22/21</t>
  </si>
  <si>
    <t>Lyrasis Inc. V0397418 SO74</t>
  </si>
  <si>
    <t>Fedex Invoice 7-129-15628 SO74</t>
  </si>
  <si>
    <t>30 iPad sleeves</t>
  </si>
  <si>
    <t xml:space="preserve">Pcard, M. Tyler IT Grover </t>
  </si>
  <si>
    <t>TXN05003343</t>
  </si>
  <si>
    <t>TXN04986508</t>
  </si>
  <si>
    <t>Honoraria - Panelist 10/13/20 Film Screening - Sawyer Broadley</t>
  </si>
  <si>
    <t>V0394449</t>
  </si>
  <si>
    <t xml:space="preserve">BK approval email 9/10/20 - Screening of Change the Subject JE 0003594591 </t>
  </si>
  <si>
    <t>M Colson's Pcard - Lib Fiscal email 2/11/21</t>
  </si>
  <si>
    <t>Virtual Facilitation Tutor Training - Minson</t>
  </si>
  <si>
    <t>Tiffany Esteban</t>
  </si>
  <si>
    <t>Pcard Greg Krueger</t>
  </si>
  <si>
    <t>Wikidata 2021 March Institute - 9 employees</t>
  </si>
  <si>
    <t>Stacey Ewing</t>
  </si>
  <si>
    <t>PO Patterson Pope</t>
  </si>
  <si>
    <t>ACQ</t>
  </si>
  <si>
    <t>April Peebles</t>
  </si>
  <si>
    <t>ALA Registration</t>
  </si>
  <si>
    <t>Pcard Greg - ALA</t>
  </si>
  <si>
    <t>Megan Daly/Dan</t>
  </si>
  <si>
    <t>Honorarium - Peter Spirtes Virtual Event 2/5/21 Recent Dev- Auto Causal Learning</t>
  </si>
  <si>
    <t>Honorarium with Dept of Philosophy &amp; Statistics- Total $350. Libraries portion $150</t>
  </si>
  <si>
    <t>4/17/2020 email approval for Addt'l Pay-Sophia Acord, Monika Oli, Christine Voigt, Han Xu</t>
  </si>
  <si>
    <t xml:space="preserve">HR 600 completed by Tina </t>
  </si>
  <si>
    <t>Pcard Greg - niso.org</t>
  </si>
  <si>
    <t>Tara Cataldo</t>
  </si>
  <si>
    <t>V0502839</t>
  </si>
  <si>
    <t>C. Hough</t>
  </si>
  <si>
    <t>Intro to Dig Humanties - HarvardX Virtual Registration</t>
  </si>
  <si>
    <t>Eubank PCARD 3/23/21</t>
  </si>
  <si>
    <t>Sara Gonzalez</t>
  </si>
  <si>
    <t>IT 105985</t>
  </si>
  <si>
    <t>Remaining Balance</t>
  </si>
  <si>
    <t>B&amp;H Cart / Mike Tyler/ Req 142368383</t>
  </si>
  <si>
    <t>Chelsea Dinsmore</t>
  </si>
  <si>
    <t>BK approval email 4/6/21</t>
  </si>
  <si>
    <t>Hodge/Birch</t>
  </si>
  <si>
    <t>Public Performance Rights - 2 of 2</t>
  </si>
  <si>
    <t>Pcard-Krueger - Pat approved 4.7.21 email - his to be reimbursed by ABFS - Non Uf Affiliate</t>
  </si>
  <si>
    <t>Book trucks x3</t>
  </si>
  <si>
    <t>Chamblee/Ewing</t>
  </si>
  <si>
    <t>A. Glenn/T Cataldo</t>
  </si>
  <si>
    <t xml:space="preserve">Amazon - Book Club Collaboration </t>
  </si>
  <si>
    <t>Pcard Tyler - Amazon</t>
  </si>
  <si>
    <t>V0505262</t>
  </si>
  <si>
    <t>Paterson Pope, Inc. Battery Pack for Mobile Shelving PO 2100869842</t>
  </si>
  <si>
    <t>TXN05021706</t>
  </si>
  <si>
    <t>TXN05037776</t>
  </si>
  <si>
    <t>TXN05034962</t>
  </si>
  <si>
    <t>Shelving 258 LW</t>
  </si>
  <si>
    <t>TXN05034807</t>
  </si>
  <si>
    <t>TXN05035757</t>
  </si>
  <si>
    <t>Pcard Greg - Paypal</t>
  </si>
  <si>
    <t>Demco Book Trucks (x3) PO 2100879761</t>
  </si>
  <si>
    <t>Camera / Accessories PO 2100877615</t>
  </si>
  <si>
    <t>Camers Supplies - cable adapter go pro, video capture cards 06121916</t>
  </si>
  <si>
    <t>niso.org Registration - Virtual Conference 06120501</t>
  </si>
  <si>
    <t>Laura Spears</t>
  </si>
  <si>
    <t>HSP 2835 - JE to reverse 0003625853 04/16/21</t>
  </si>
  <si>
    <t>Public Performance Rights - 1 of 2</t>
  </si>
  <si>
    <t>TXN05043477</t>
  </si>
  <si>
    <t>TXN05045974</t>
  </si>
  <si>
    <t>V0518916</t>
  </si>
  <si>
    <t>TXN05060341</t>
  </si>
  <si>
    <t>06097595</t>
  </si>
  <si>
    <t>0003625853</t>
  </si>
  <si>
    <t>ACS</t>
  </si>
  <si>
    <t>Paul McDonough</t>
  </si>
  <si>
    <t>Mini Fridge for unit</t>
  </si>
  <si>
    <t>106538</t>
  </si>
  <si>
    <t xml:space="preserve">GK PCard amazon.com </t>
  </si>
  <si>
    <t>GK PCard payment 11/10/2020 - Email 12/8/20 (F Durant/J Barnett)</t>
  </si>
  <si>
    <t>Melissa Jerome</t>
  </si>
  <si>
    <t>Amazon - Self Adhesive Magnetic Sheets</t>
  </si>
  <si>
    <t>GK PCard amazon.com</t>
  </si>
  <si>
    <t>PCard charge - Expenses shared with MFOS Program Support total $2100</t>
  </si>
  <si>
    <t>Backstage Library Works Microfilm duplication  - Newsbank Digitization Project</t>
  </si>
  <si>
    <t>Dr. Melissa Adler Honoraria - DEIJ Speaker - "Change the Subject " Series 6.4.21</t>
  </si>
  <si>
    <t>Amazon - Folding Tables</t>
  </si>
  <si>
    <t>Alexandrea Glenn</t>
  </si>
  <si>
    <t>school.faciliator.com registration</t>
  </si>
  <si>
    <t>GK PCard school.facilitator.com</t>
  </si>
  <si>
    <t>Cynthia Digby</t>
  </si>
  <si>
    <t>Deposit   - 4629</t>
  </si>
  <si>
    <t>Public Performance Rights - 2 of 2  - REFUND ABFS Deposit # 4629 5/26/21</t>
  </si>
  <si>
    <t>Tropic Traditions</t>
  </si>
  <si>
    <t>Peter Miller Pcard Charge</t>
  </si>
  <si>
    <t>Greg Krueger Pcard Charge</t>
  </si>
  <si>
    <t>V0551932</t>
  </si>
  <si>
    <t>Amazon.com  - Plant pots</t>
  </si>
  <si>
    <t>Amazon.com - Plant pots</t>
  </si>
  <si>
    <t>Home Depot - planters</t>
  </si>
  <si>
    <t>ER 1031994</t>
  </si>
  <si>
    <t>B. Smith/BK appr email 5/25/21 - Proc'g Reimb O/E 6/21/22 $ 133.28</t>
  </si>
  <si>
    <t xml:space="preserve">2021 A4BL Training  - Virtual </t>
  </si>
  <si>
    <t>Katie Smith</t>
  </si>
  <si>
    <t>Talas - Conservation Supplies</t>
  </si>
  <si>
    <t>PO 2100888944 Backstage Library Works</t>
  </si>
  <si>
    <t>106390</t>
  </si>
  <si>
    <t>as of 06/25/21</t>
  </si>
  <si>
    <t>GK Pcard Talas/Diference accounted for in Pat's Money due to end of year timing</t>
  </si>
  <si>
    <t>GK Pcard Talas/See below Ben's budget due to end of year timing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</si>
</sst>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_);_(* \(#,##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FF000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u/>
      <sz val="11"/>
      <color rgb="FFFF0000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b/>
      <u/>
      <sz val="11"/>
      <color theme="1"/>
      <name val="Arial"/>
      <family val="2"/>
    </font>
    <font>
      <sz val="1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1">
    <xf numFmtId="0" fontId="0" fillId="0" borderId="0" xfId="0"/>
    <xf numFmtId="0" fontId="2" fillId="2" borderId="0" xfId="0" applyFont="1" applyFill="1" applyBorder="1" applyAlignment="1"/>
    <xf numFmtId="44" fontId="2" fillId="2" borderId="0" xfId="0" applyNumberFormat="1" applyFont="1" applyFill="1" applyBorder="1" applyAlignment="1"/>
    <xf numFmtId="43" fontId="3" fillId="2" borderId="0" xfId="0" applyNumberFormat="1" applyFont="1" applyFill="1" applyBorder="1"/>
    <xf numFmtId="164" fontId="3" fillId="2" borderId="0" xfId="0" applyNumberFormat="1" applyFont="1" applyFill="1" applyBorder="1" applyAlignment="1">
      <alignment horizontal="right"/>
    </xf>
    <xf numFmtId="43" fontId="2" fillId="2" borderId="0" xfId="0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horizontal="right"/>
    </xf>
    <xf numFmtId="49" fontId="3" fillId="2" borderId="0" xfId="0" applyNumberFormat="1" applyFont="1" applyFill="1" applyBorder="1" applyAlignment="1">
      <alignment horizontal="right"/>
    </xf>
    <xf numFmtId="0" fontId="3" fillId="2" borderId="0" xfId="0" applyFont="1" applyFill="1" applyBorder="1" applyAlignment="1"/>
    <xf numFmtId="0" fontId="3" fillId="0" borderId="0" xfId="0" applyFont="1"/>
    <xf numFmtId="0" fontId="4" fillId="2" borderId="1" xfId="0" applyFont="1" applyFill="1" applyBorder="1" applyAlignment="1">
      <alignment horizontal="center"/>
    </xf>
    <xf numFmtId="44" fontId="4" fillId="2" borderId="1" xfId="0" applyNumberFormat="1" applyFont="1" applyFill="1" applyBorder="1" applyAlignment="1">
      <alignment horizontal="center"/>
    </xf>
    <xf numFmtId="43" fontId="3" fillId="2" borderId="1" xfId="0" applyNumberFormat="1" applyFont="1" applyFill="1" applyBorder="1"/>
    <xf numFmtId="164" fontId="3" fillId="2" borderId="1" xfId="0" applyNumberFormat="1" applyFont="1" applyFill="1" applyBorder="1" applyAlignment="1">
      <alignment horizontal="right"/>
    </xf>
    <xf numFmtId="43" fontId="4" fillId="0" borderId="1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49" fontId="4" fillId="0" borderId="1" xfId="0" applyNumberFormat="1" applyFont="1" applyFill="1" applyBorder="1" applyAlignment="1">
      <alignment horizontal="right"/>
    </xf>
    <xf numFmtId="0" fontId="3" fillId="2" borderId="1" xfId="0" applyFont="1" applyFill="1" applyBorder="1" applyAlignment="1"/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43" fontId="4" fillId="0" borderId="3" xfId="0" applyNumberFormat="1" applyFont="1" applyBorder="1" applyAlignment="1">
      <alignment horizontal="center" wrapText="1"/>
    </xf>
    <xf numFmtId="164" fontId="4" fillId="0" borderId="3" xfId="0" applyNumberFormat="1" applyFont="1" applyBorder="1" applyAlignment="1">
      <alignment horizontal="center" wrapText="1"/>
    </xf>
    <xf numFmtId="0" fontId="4" fillId="0" borderId="3" xfId="0" applyFont="1" applyBorder="1" applyAlignment="1">
      <alignment horizontal="right" wrapText="1" shrinkToFit="1"/>
    </xf>
    <xf numFmtId="49" fontId="4" fillId="0" borderId="3" xfId="0" applyNumberFormat="1" applyFont="1" applyBorder="1" applyAlignment="1">
      <alignment horizontal="center" wrapText="1" shrinkToFit="1"/>
    </xf>
    <xf numFmtId="0" fontId="4" fillId="0" borderId="4" xfId="0" applyFont="1" applyBorder="1" applyAlignment="1">
      <alignment horizontal="center" wrapText="1"/>
    </xf>
    <xf numFmtId="44" fontId="3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5" xfId="0" applyFont="1" applyBorder="1"/>
    <xf numFmtId="0" fontId="3" fillId="0" borderId="6" xfId="0" applyFont="1" applyBorder="1"/>
    <xf numFmtId="43" fontId="3" fillId="0" borderId="6" xfId="0" applyNumberFormat="1" applyFont="1" applyBorder="1"/>
    <xf numFmtId="164" fontId="3" fillId="0" borderId="6" xfId="0" applyNumberFormat="1" applyFont="1" applyBorder="1" applyAlignment="1">
      <alignment horizontal="right"/>
    </xf>
    <xf numFmtId="43" fontId="3" fillId="0" borderId="6" xfId="0" applyNumberFormat="1" applyFont="1" applyBorder="1" applyAlignment="1">
      <alignment horizontal="right"/>
    </xf>
    <xf numFmtId="0" fontId="3" fillId="0" borderId="6" xfId="0" applyFont="1" applyBorder="1" applyAlignment="1">
      <alignment horizontal="right"/>
    </xf>
    <xf numFmtId="49" fontId="5" fillId="0" borderId="6" xfId="0" applyNumberFormat="1" applyFont="1" applyBorder="1" applyAlignment="1">
      <alignment horizontal="right"/>
    </xf>
    <xf numFmtId="0" fontId="3" fillId="0" borderId="7" xfId="0" applyFont="1" applyBorder="1" applyAlignment="1"/>
    <xf numFmtId="0" fontId="6" fillId="0" borderId="8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43" fontId="5" fillId="0" borderId="0" xfId="0" applyNumberFormat="1" applyFont="1" applyBorder="1"/>
    <xf numFmtId="44" fontId="7" fillId="0" borderId="0" xfId="0" applyNumberFormat="1" applyFont="1" applyBorder="1" applyAlignment="1">
      <alignment horizontal="right"/>
    </xf>
    <xf numFmtId="43" fontId="8" fillId="0" borderId="0" xfId="0" applyNumberFormat="1" applyFont="1" applyFill="1" applyBorder="1" applyAlignment="1">
      <alignment horizontal="right"/>
    </xf>
    <xf numFmtId="0" fontId="5" fillId="0" borderId="0" xfId="0" applyFont="1" applyBorder="1" applyAlignment="1">
      <alignment horizontal="right"/>
    </xf>
    <xf numFmtId="49" fontId="5" fillId="0" borderId="0" xfId="0" applyNumberFormat="1" applyFont="1" applyBorder="1" applyAlignment="1">
      <alignment horizontal="right"/>
    </xf>
    <xf numFmtId="0" fontId="5" fillId="0" borderId="9" xfId="0" applyFont="1" applyBorder="1" applyAlignment="1"/>
    <xf numFmtId="0" fontId="5" fillId="0" borderId="0" xfId="0" applyFont="1"/>
    <xf numFmtId="0" fontId="9" fillId="0" borderId="8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 wrapText="1"/>
    </xf>
    <xf numFmtId="164" fontId="10" fillId="0" borderId="0" xfId="0" applyNumberFormat="1" applyFont="1" applyFill="1" applyBorder="1" applyAlignment="1">
      <alignment horizontal="right"/>
    </xf>
    <xf numFmtId="43" fontId="10" fillId="0" borderId="0" xfId="0" applyNumberFormat="1" applyFont="1" applyFill="1" applyBorder="1"/>
    <xf numFmtId="0" fontId="5" fillId="0" borderId="0" xfId="0" applyFont="1" applyFill="1" applyBorder="1" applyAlignment="1">
      <alignment horizontal="right"/>
    </xf>
    <xf numFmtId="49" fontId="10" fillId="0" borderId="0" xfId="0" applyNumberFormat="1" applyFont="1" applyFill="1" applyBorder="1" applyAlignment="1">
      <alignment horizontal="right"/>
    </xf>
    <xf numFmtId="0" fontId="10" fillId="0" borderId="9" xfId="0" applyFont="1" applyFill="1" applyBorder="1" applyAlignment="1">
      <alignment wrapText="1"/>
    </xf>
    <xf numFmtId="0" fontId="5" fillId="0" borderId="0" xfId="0" applyFont="1" applyFill="1"/>
    <xf numFmtId="43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44" fontId="7" fillId="0" borderId="0" xfId="0" applyNumberFormat="1" applyFont="1" applyFill="1" applyBorder="1"/>
    <xf numFmtId="43" fontId="5" fillId="0" borderId="0" xfId="0" applyNumberFormat="1" applyFont="1" applyFill="1" applyBorder="1"/>
    <xf numFmtId="49" fontId="5" fillId="0" borderId="0" xfId="0" applyNumberFormat="1" applyFont="1" applyFill="1" applyBorder="1" applyAlignment="1">
      <alignment horizontal="right"/>
    </xf>
    <xf numFmtId="0" fontId="5" fillId="0" borderId="9" xfId="0" applyFont="1" applyFill="1" applyBorder="1" applyAlignment="1">
      <alignment wrapText="1"/>
    </xf>
    <xf numFmtId="0" fontId="5" fillId="0" borderId="9" xfId="0" applyFont="1" applyFill="1" applyBorder="1" applyAlignment="1"/>
    <xf numFmtId="0" fontId="0" fillId="0" borderId="0" xfId="0" applyFill="1"/>
    <xf numFmtId="0" fontId="10" fillId="0" borderId="0" xfId="0" applyFont="1" applyFill="1"/>
    <xf numFmtId="0" fontId="5" fillId="0" borderId="8" xfId="0" applyFont="1" applyBorder="1"/>
    <xf numFmtId="0" fontId="5" fillId="0" borderId="0" xfId="0" applyFont="1" applyBorder="1"/>
    <xf numFmtId="0" fontId="8" fillId="0" borderId="0" xfId="0" applyFont="1" applyBorder="1"/>
    <xf numFmtId="164" fontId="5" fillId="0" borderId="0" xfId="0" applyNumberFormat="1" applyFont="1" applyBorder="1" applyAlignment="1">
      <alignment horizontal="right"/>
    </xf>
    <xf numFmtId="0" fontId="8" fillId="0" borderId="8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43" fontId="5" fillId="0" borderId="6" xfId="0" applyNumberFormat="1" applyFont="1" applyBorder="1"/>
    <xf numFmtId="164" fontId="5" fillId="0" borderId="6" xfId="0" applyNumberFormat="1" applyFont="1" applyBorder="1" applyAlignment="1">
      <alignment horizontal="right"/>
    </xf>
    <xf numFmtId="43" fontId="8" fillId="0" borderId="6" xfId="0" applyNumberFormat="1" applyFont="1" applyFill="1" applyBorder="1" applyAlignment="1">
      <alignment horizontal="right"/>
    </xf>
    <xf numFmtId="0" fontId="5" fillId="0" borderId="7" xfId="0" applyFont="1" applyBorder="1" applyAlignment="1"/>
    <xf numFmtId="0" fontId="6" fillId="0" borderId="8" xfId="0" applyFont="1" applyBorder="1" applyAlignment="1"/>
    <xf numFmtId="0" fontId="11" fillId="0" borderId="0" xfId="0" applyFont="1" applyBorder="1" applyAlignment="1">
      <alignment horizontal="left"/>
    </xf>
    <xf numFmtId="43" fontId="11" fillId="0" borderId="0" xfId="0" applyNumberFormat="1" applyFont="1" applyBorder="1"/>
    <xf numFmtId="43" fontId="10" fillId="0" borderId="0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164" fontId="8" fillId="0" borderId="0" xfId="0" applyNumberFormat="1" applyFont="1" applyBorder="1" applyAlignment="1">
      <alignment horizontal="right"/>
    </xf>
    <xf numFmtId="43" fontId="8" fillId="0" borderId="0" xfId="0" applyNumberFormat="1" applyFont="1" applyBorder="1" applyAlignment="1">
      <alignment horizontal="right"/>
    </xf>
    <xf numFmtId="164" fontId="5" fillId="0" borderId="0" xfId="0" applyNumberFormat="1" applyFont="1" applyFill="1" applyBorder="1" applyAlignment="1">
      <alignment horizontal="right"/>
    </xf>
    <xf numFmtId="0" fontId="5" fillId="0" borderId="8" xfId="0" applyFont="1" applyBorder="1" applyAlignment="1">
      <alignment horizontal="left"/>
    </xf>
    <xf numFmtId="164" fontId="5" fillId="0" borderId="9" xfId="0" applyNumberFormat="1" applyFont="1" applyBorder="1" applyAlignment="1"/>
    <xf numFmtId="0" fontId="5" fillId="0" borderId="10" xfId="0" applyFont="1" applyBorder="1" applyAlignment="1">
      <alignment horizontal="left"/>
    </xf>
    <xf numFmtId="0" fontId="5" fillId="0" borderId="1" xfId="0" applyFont="1" applyBorder="1"/>
    <xf numFmtId="0" fontId="8" fillId="0" borderId="1" xfId="0" applyFont="1" applyBorder="1" applyAlignment="1">
      <alignment horizontal="left"/>
    </xf>
    <xf numFmtId="43" fontId="5" fillId="0" borderId="1" xfId="0" applyNumberFormat="1" applyFont="1" applyBorder="1"/>
    <xf numFmtId="164" fontId="5" fillId="0" borderId="1" xfId="0" applyNumberFormat="1" applyFont="1" applyBorder="1" applyAlignment="1">
      <alignment horizontal="right"/>
    </xf>
    <xf numFmtId="43" fontId="8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49" fontId="5" fillId="0" borderId="1" xfId="0" applyNumberFormat="1" applyFont="1" applyBorder="1" applyAlignment="1">
      <alignment horizontal="right"/>
    </xf>
    <xf numFmtId="164" fontId="5" fillId="0" borderId="11" xfId="0" applyNumberFormat="1" applyFont="1" applyBorder="1" applyAlignment="1"/>
    <xf numFmtId="164" fontId="5" fillId="0" borderId="0" xfId="0" applyNumberFormat="1" applyFont="1" applyBorder="1"/>
    <xf numFmtId="43" fontId="8" fillId="0" borderId="0" xfId="0" applyNumberFormat="1" applyFont="1" applyBorder="1"/>
    <xf numFmtId="0" fontId="9" fillId="0" borderId="8" xfId="0" applyFont="1" applyFill="1" applyBorder="1" applyAlignment="1"/>
    <xf numFmtId="0" fontId="5" fillId="0" borderId="0" xfId="0" applyFont="1" applyFill="1" applyBorder="1"/>
    <xf numFmtId="43" fontId="7" fillId="0" borderId="0" xfId="0" applyNumberFormat="1" applyFont="1" applyFill="1" applyBorder="1"/>
    <xf numFmtId="0" fontId="10" fillId="0" borderId="0" xfId="0" applyFont="1" applyFill="1" applyBorder="1"/>
    <xf numFmtId="43" fontId="9" fillId="0" borderId="0" xfId="0" applyNumberFormat="1" applyFont="1" applyFill="1" applyBorder="1"/>
    <xf numFmtId="0" fontId="8" fillId="0" borderId="8" xfId="0" applyFont="1" applyBorder="1"/>
    <xf numFmtId="43" fontId="5" fillId="0" borderId="0" xfId="0" applyNumberFormat="1" applyFont="1" applyBorder="1" applyAlignment="1">
      <alignment horizontal="right"/>
    </xf>
    <xf numFmtId="43" fontId="5" fillId="0" borderId="1" xfId="0" applyNumberFormat="1" applyFont="1" applyBorder="1" applyAlignment="1">
      <alignment horizontal="right"/>
    </xf>
    <xf numFmtId="0" fontId="5" fillId="0" borderId="11" xfId="0" applyFont="1" applyBorder="1" applyAlignment="1"/>
    <xf numFmtId="164" fontId="5" fillId="0" borderId="0" xfId="0" applyNumberFormat="1" applyFont="1" applyBorder="1" applyAlignment="1"/>
    <xf numFmtId="43" fontId="5" fillId="0" borderId="0" xfId="0" applyNumberFormat="1" applyFont="1"/>
    <xf numFmtId="164" fontId="5" fillId="0" borderId="0" xfId="0" applyNumberFormat="1" applyFont="1" applyAlignment="1">
      <alignment horizontal="right"/>
    </xf>
    <xf numFmtId="43" fontId="5" fillId="0" borderId="0" xfId="0" applyNumberFormat="1" applyFont="1" applyAlignment="1">
      <alignment horizontal="right"/>
    </xf>
    <xf numFmtId="0" fontId="5" fillId="0" borderId="0" xfId="0" applyFont="1" applyBorder="1" applyAlignment="1"/>
    <xf numFmtId="0" fontId="5" fillId="0" borderId="0" xfId="0" applyFont="1" applyAlignment="1"/>
    <xf numFmtId="43" fontId="8" fillId="0" borderId="0" xfId="0" applyNumberFormat="1" applyFont="1" applyAlignment="1">
      <alignment horizontal="right"/>
    </xf>
    <xf numFmtId="44" fontId="5" fillId="0" borderId="0" xfId="0" applyNumberFormat="1" applyFont="1" applyBorder="1" applyAlignment="1">
      <alignment horizontal="right"/>
    </xf>
    <xf numFmtId="0" fontId="8" fillId="0" borderId="0" xfId="0" applyFont="1" applyAlignment="1">
      <alignment horizontal="right"/>
    </xf>
    <xf numFmtId="43" fontId="5" fillId="0" borderId="0" xfId="0" applyNumberFormat="1" applyFont="1" applyAlignment="1"/>
    <xf numFmtId="43" fontId="3" fillId="0" borderId="0" xfId="0" applyNumberFormat="1" applyFont="1"/>
    <xf numFmtId="164" fontId="3" fillId="0" borderId="0" xfId="0" applyNumberFormat="1" applyFont="1" applyAlignment="1">
      <alignment horizontal="right"/>
    </xf>
    <xf numFmtId="43" fontId="3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right"/>
    </xf>
    <xf numFmtId="0" fontId="3" fillId="0" borderId="0" xfId="0" applyFont="1" applyAlignment="1"/>
    <xf numFmtId="0" fontId="3" fillId="0" borderId="0" xfId="0" applyFont="1" applyAlignment="1">
      <alignment horizontal="right"/>
    </xf>
    <xf numFmtId="165" fontId="13" fillId="0" borderId="0" xfId="1" applyNumberFormat="1" applyFont="1" applyFill="1" applyBorder="1"/>
    <xf numFmtId="8" fontId="2" fillId="2" borderId="0" xfId="0" applyNumberFormat="1" applyFont="1" applyFill="1" applyBorder="1" applyAlignment="1"/>
    <xf numFmtId="0" fontId="6" fillId="0" borderId="8" xfId="0" applyFont="1" applyFill="1" applyBorder="1" applyAlignment="1">
      <alignment horizontal="left"/>
    </xf>
    <xf numFmtId="44" fontId="7" fillId="0" borderId="0" xfId="0" applyNumberFormat="1" applyFont="1" applyFill="1" applyBorder="1" applyAlignment="1">
      <alignment horizontal="right"/>
    </xf>
    <xf numFmtId="0" fontId="0" fillId="0" borderId="10" xfId="0" applyBorder="1"/>
    <xf numFmtId="0" fontId="0" fillId="0" borderId="1" xfId="0" applyBorder="1"/>
    <xf numFmtId="0" fontId="0" fillId="0" borderId="11" xfId="0" applyBorder="1"/>
    <xf numFmtId="0" fontId="10" fillId="3" borderId="0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left"/>
    </xf>
    <xf numFmtId="44" fontId="7" fillId="3" borderId="0" xfId="0" applyNumberFormat="1" applyFont="1" applyFill="1" applyBorder="1"/>
    <xf numFmtId="43" fontId="5" fillId="3" borderId="0" xfId="0" applyNumberFormat="1" applyFont="1" applyFill="1" applyBorder="1" applyAlignment="1">
      <alignment horizontal="right"/>
    </xf>
    <xf numFmtId="0" fontId="5" fillId="3" borderId="0" xfId="0" applyFont="1" applyFill="1" applyBorder="1" applyAlignment="1">
      <alignment horizontal="right"/>
    </xf>
    <xf numFmtId="49" fontId="5" fillId="3" borderId="0" xfId="0" applyNumberFormat="1" applyFont="1" applyFill="1" applyBorder="1" applyAlignment="1">
      <alignment horizontal="right"/>
    </xf>
    <xf numFmtId="0" fontId="5" fillId="3" borderId="9" xfId="0" applyFont="1" applyFill="1" applyBorder="1" applyAlignment="1"/>
    <xf numFmtId="0" fontId="10" fillId="4" borderId="8" xfId="0" applyFont="1" applyFill="1" applyBorder="1" applyAlignment="1">
      <alignment horizontal="left"/>
    </xf>
    <xf numFmtId="0" fontId="10" fillId="4" borderId="0" xfId="0" applyFont="1" applyFill="1" applyBorder="1" applyAlignment="1">
      <alignment horizontal="left"/>
    </xf>
    <xf numFmtId="0" fontId="5" fillId="4" borderId="0" xfId="0" applyFont="1" applyFill="1" applyBorder="1" applyAlignment="1">
      <alignment horizontal="left"/>
    </xf>
    <xf numFmtId="0" fontId="5" fillId="4" borderId="0" xfId="0" applyFont="1" applyFill="1" applyBorder="1"/>
    <xf numFmtId="44" fontId="7" fillId="4" borderId="0" xfId="0" applyNumberFormat="1" applyFont="1" applyFill="1" applyBorder="1"/>
    <xf numFmtId="43" fontId="5" fillId="4" borderId="0" xfId="0" applyNumberFormat="1" applyFont="1" applyFill="1" applyBorder="1" applyAlignment="1">
      <alignment horizontal="right"/>
    </xf>
    <xf numFmtId="0" fontId="5" fillId="4" borderId="0" xfId="0" applyFont="1" applyFill="1" applyBorder="1" applyAlignment="1">
      <alignment horizontal="right"/>
    </xf>
    <xf numFmtId="49" fontId="5" fillId="4" borderId="0" xfId="0" applyNumberFormat="1" applyFont="1" applyFill="1" applyBorder="1" applyAlignment="1">
      <alignment horizontal="right"/>
    </xf>
    <xf numFmtId="0" fontId="14" fillId="4" borderId="9" xfId="0" applyFont="1" applyFill="1" applyBorder="1" applyAlignment="1"/>
    <xf numFmtId="0" fontId="9" fillId="3" borderId="8" xfId="0" applyFont="1" applyFill="1" applyBorder="1" applyAlignment="1">
      <alignment horizontal="left"/>
    </xf>
    <xf numFmtId="44" fontId="9" fillId="0" borderId="0" xfId="0" applyNumberFormat="1" applyFont="1" applyFill="1" applyBorder="1"/>
    <xf numFmtId="0" fontId="10" fillId="0" borderId="8" xfId="0" applyFont="1" applyFill="1" applyBorder="1" applyAlignment="1">
      <alignment horizontal="left"/>
    </xf>
    <xf numFmtId="0" fontId="14" fillId="0" borderId="9" xfId="0" applyFont="1" applyFill="1" applyBorder="1" applyAlignment="1"/>
    <xf numFmtId="0" fontId="15" fillId="0" borderId="9" xfId="0" applyFont="1" applyFill="1" applyBorder="1" applyAlignment="1">
      <alignment wrapText="1"/>
    </xf>
    <xf numFmtId="43" fontId="5" fillId="0" borderId="0" xfId="0" applyNumberFormat="1" applyFont="1" applyFill="1"/>
    <xf numFmtId="49" fontId="10" fillId="0" borderId="9" xfId="0" applyNumberFormat="1" applyFont="1" applyFill="1" applyBorder="1" applyAlignment="1"/>
    <xf numFmtId="0" fontId="0" fillId="0" borderId="0" xfId="0" applyFill="1" applyAlignment="1">
      <alignment horizontal="left" vertical="center"/>
    </xf>
    <xf numFmtId="43" fontId="10" fillId="0" borderId="0" xfId="0" applyNumberFormat="1" applyFont="1" applyFill="1"/>
    <xf numFmtId="0" fontId="9" fillId="5" borderId="8" xfId="0" applyFont="1" applyFill="1" applyBorder="1" applyAlignment="1">
      <alignment horizontal="left"/>
    </xf>
    <xf numFmtId="0" fontId="10" fillId="5" borderId="0" xfId="0" applyFont="1" applyFill="1" applyBorder="1" applyAlignment="1">
      <alignment horizontal="left"/>
    </xf>
    <xf numFmtId="43" fontId="10" fillId="5" borderId="0" xfId="0" applyNumberFormat="1" applyFont="1" applyFill="1" applyBorder="1"/>
    <xf numFmtId="164" fontId="10" fillId="5" borderId="0" xfId="0" applyNumberFormat="1" applyFont="1" applyFill="1" applyBorder="1" applyAlignment="1">
      <alignment horizontal="right"/>
    </xf>
    <xf numFmtId="0" fontId="5" fillId="5" borderId="0" xfId="0" applyFont="1" applyFill="1" applyBorder="1" applyAlignment="1">
      <alignment horizontal="right"/>
    </xf>
    <xf numFmtId="49" fontId="10" fillId="5" borderId="0" xfId="0" applyNumberFormat="1" applyFont="1" applyFill="1" applyBorder="1" applyAlignment="1">
      <alignment horizontal="right" wrapText="1"/>
    </xf>
    <xf numFmtId="0" fontId="10" fillId="5" borderId="9" xfId="0" applyFont="1" applyFill="1" applyBorder="1" applyAlignment="1">
      <alignment wrapText="1"/>
    </xf>
    <xf numFmtId="0" fontId="5" fillId="5" borderId="0" xfId="0" applyFont="1" applyFill="1"/>
    <xf numFmtId="0" fontId="8" fillId="0" borderId="0" xfId="0" applyFont="1" applyAlignment="1">
      <alignment horizontal="right"/>
    </xf>
    <xf numFmtId="0" fontId="5" fillId="0" borderId="0" xfId="0" applyFont="1" applyFill="1" applyBorder="1" applyAlignment="1">
      <alignment horizontal="left" wrapText="1"/>
    </xf>
    <xf numFmtId="49" fontId="5" fillId="0" borderId="0" xfId="0" applyNumberFormat="1" applyFont="1" applyFill="1" applyBorder="1" applyAlignment="1">
      <alignment horizontal="right" wrapText="1"/>
    </xf>
    <xf numFmtId="0" fontId="0" fillId="0" borderId="9" xfId="0" applyFill="1" applyBorder="1" applyAlignment="1">
      <alignment wrapText="1"/>
    </xf>
    <xf numFmtId="43" fontId="0" fillId="0" borderId="0" xfId="0" applyNumberFormat="1"/>
    <xf numFmtId="164" fontId="2" fillId="2" borderId="0" xfId="0" applyNumberFormat="1" applyFont="1" applyFill="1" applyBorder="1" applyAlignment="1"/>
    <xf numFmtId="0" fontId="2" fillId="2" borderId="0" xfId="0" applyFont="1" applyFill="1" applyBorder="1" applyAlignment="1">
      <alignment horizontal="center"/>
    </xf>
    <xf numFmtId="0" fontId="11" fillId="0" borderId="0" xfId="0" applyFont="1" applyFill="1"/>
    <xf numFmtId="2" fontId="3" fillId="0" borderId="6" xfId="0" applyNumberFormat="1" applyFont="1" applyBorder="1"/>
    <xf numFmtId="2" fontId="5" fillId="0" borderId="0" xfId="0" applyNumberFormat="1" applyFont="1" applyBorder="1"/>
    <xf numFmtId="2" fontId="10" fillId="0" borderId="0" xfId="0" applyNumberFormat="1" applyFont="1" applyFill="1" applyBorder="1"/>
    <xf numFmtId="2" fontId="5" fillId="0" borderId="0" xfId="0" applyNumberFormat="1" applyFont="1" applyFill="1" applyBorder="1"/>
    <xf numFmtId="2" fontId="5" fillId="3" borderId="0" xfId="0" applyNumberFormat="1" applyFont="1" applyFill="1" applyBorder="1"/>
    <xf numFmtId="0" fontId="9" fillId="0" borderId="0" xfId="0" applyFont="1" applyFill="1" applyBorder="1" applyAlignment="1">
      <alignment horizontal="left"/>
    </xf>
    <xf numFmtId="0" fontId="8" fillId="0" borderId="0" xfId="0" applyFont="1" applyAlignment="1">
      <alignment horizontal="left"/>
    </xf>
    <xf numFmtId="0" fontId="9" fillId="5" borderId="8" xfId="0" applyFont="1" applyFill="1" applyBorder="1" applyAlignment="1"/>
    <xf numFmtId="0" fontId="5" fillId="5" borderId="0" xfId="0" applyFont="1" applyFill="1" applyBorder="1"/>
    <xf numFmtId="43" fontId="7" fillId="5" borderId="0" xfId="0" applyNumberFormat="1" applyFont="1" applyFill="1" applyBorder="1"/>
    <xf numFmtId="43" fontId="5" fillId="5" borderId="0" xfId="0" applyNumberFormat="1" applyFont="1" applyFill="1" applyBorder="1"/>
    <xf numFmtId="49" fontId="10" fillId="5" borderId="0" xfId="0" applyNumberFormat="1" applyFont="1" applyFill="1" applyBorder="1" applyAlignment="1">
      <alignment horizontal="right"/>
    </xf>
    <xf numFmtId="49" fontId="5" fillId="5" borderId="0" xfId="0" applyNumberFormat="1" applyFont="1" applyFill="1" applyBorder="1" applyAlignment="1">
      <alignment horizontal="right"/>
    </xf>
    <xf numFmtId="0" fontId="5" fillId="5" borderId="9" xfId="0" applyFont="1" applyFill="1" applyBorder="1" applyAlignment="1"/>
    <xf numFmtId="164" fontId="8" fillId="0" borderId="0" xfId="0" applyNumberFormat="1" applyFont="1" applyAlignment="1">
      <alignment horizontal="right"/>
    </xf>
    <xf numFmtId="0" fontId="12" fillId="0" borderId="8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right"/>
    </xf>
    <xf numFmtId="0" fontId="8" fillId="0" borderId="6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/>
  </sheetPr>
  <dimension ref="A1:IV95"/>
  <sheetViews>
    <sheetView tabSelected="1" zoomScale="80" zoomScaleNormal="80" workbookViewId="0">
      <pane ySplit="3" topLeftCell="A4" activePane="bottomLeft" state="frozen"/>
      <selection pane="bottomLeft" activeCell="I27" sqref="I27"/>
    </sheetView>
  </sheetViews>
  <sheetFormatPr defaultRowHeight="15" x14ac:dyDescent="0.25"/>
  <cols>
    <col min="1" max="1" width="16.85546875" bestFit="1" customWidth="1"/>
    <col min="2" max="2" width="28.140625" bestFit="1" customWidth="1"/>
    <col min="3" max="3" width="82.28515625" bestFit="1" customWidth="1"/>
    <col min="4" max="4" width="16.5703125" bestFit="1" customWidth="1"/>
    <col min="5" max="5" width="29" bestFit="1" customWidth="1"/>
    <col min="6" max="6" width="18.85546875" bestFit="1" customWidth="1"/>
    <col min="7" max="7" width="17" bestFit="1" customWidth="1"/>
    <col min="8" max="8" width="41.5703125" customWidth="1"/>
    <col min="9" max="9" width="91.5703125" bestFit="1" customWidth="1"/>
    <col min="10" max="10" width="10.140625" bestFit="1" customWidth="1"/>
  </cols>
  <sheetData>
    <row r="1" spans="1:256" s="9" customFormat="1" ht="15.75" x14ac:dyDescent="0.25">
      <c r="A1" s="1" t="s">
        <v>0</v>
      </c>
      <c r="B1" s="167">
        <f>78968+3192.52+6496.62</f>
        <v>88657.14</v>
      </c>
      <c r="C1" s="168" t="s">
        <v>1</v>
      </c>
      <c r="D1" s="3"/>
      <c r="E1" s="2"/>
      <c r="F1" s="5"/>
      <c r="G1" s="6"/>
      <c r="H1" s="7"/>
      <c r="I1" s="8"/>
    </row>
    <row r="2" spans="1:256" s="9" customFormat="1" ht="16.5" thickBot="1" x14ac:dyDescent="0.3">
      <c r="A2" s="10"/>
      <c r="B2" s="11">
        <f>E5+E35+E50+E64</f>
        <v>88657.14</v>
      </c>
      <c r="C2" s="10"/>
      <c r="D2" s="12"/>
      <c r="E2" s="13"/>
      <c r="F2" s="14"/>
      <c r="G2" s="15"/>
      <c r="H2" s="16"/>
      <c r="I2" s="17"/>
    </row>
    <row r="3" spans="1:256" s="26" customFormat="1" ht="26.65" customHeight="1" thickBot="1" x14ac:dyDescent="0.3">
      <c r="A3" s="18" t="s">
        <v>2</v>
      </c>
      <c r="B3" s="19" t="s">
        <v>3</v>
      </c>
      <c r="C3" s="19" t="s">
        <v>4</v>
      </c>
      <c r="D3" s="20" t="s">
        <v>5</v>
      </c>
      <c r="E3" s="21" t="s">
        <v>6</v>
      </c>
      <c r="F3" s="20" t="s">
        <v>7</v>
      </c>
      <c r="G3" s="22" t="s">
        <v>8</v>
      </c>
      <c r="H3" s="23" t="s">
        <v>9</v>
      </c>
      <c r="I3" s="24" t="s">
        <v>10</v>
      </c>
      <c r="J3" s="25"/>
    </row>
    <row r="4" spans="1:256" s="9" customFormat="1" ht="15.75" x14ac:dyDescent="0.25">
      <c r="A4" s="27"/>
      <c r="B4" s="28"/>
      <c r="C4" s="28"/>
      <c r="D4" s="170"/>
      <c r="E4" s="30"/>
      <c r="F4" s="31"/>
      <c r="G4" s="32"/>
      <c r="H4" s="33"/>
      <c r="I4" s="34"/>
    </row>
    <row r="5" spans="1:256" s="44" customFormat="1" x14ac:dyDescent="0.25">
      <c r="A5" s="35" t="s">
        <v>11</v>
      </c>
      <c r="B5" s="36">
        <v>30061520</v>
      </c>
      <c r="C5" s="37"/>
      <c r="D5" s="171"/>
      <c r="E5" s="39">
        <v>76157.14</v>
      </c>
      <c r="F5" s="40"/>
      <c r="G5" s="41"/>
      <c r="H5" s="42"/>
      <c r="I5" s="43"/>
    </row>
    <row r="6" spans="1:256" s="44" customFormat="1" x14ac:dyDescent="0.25">
      <c r="A6" s="35"/>
      <c r="B6" s="36"/>
      <c r="C6" s="37"/>
      <c r="D6" s="171"/>
      <c r="E6" s="39"/>
      <c r="F6" s="40"/>
      <c r="G6" s="41"/>
      <c r="H6" s="42"/>
      <c r="I6" s="43"/>
    </row>
    <row r="7" spans="1:256" s="53" customFormat="1" x14ac:dyDescent="0.25">
      <c r="A7" s="45" t="s">
        <v>12</v>
      </c>
      <c r="B7" s="46" t="s">
        <v>17</v>
      </c>
      <c r="C7" s="47" t="s">
        <v>18</v>
      </c>
      <c r="D7" s="172"/>
      <c r="E7" s="146"/>
      <c r="F7" s="79">
        <v>16456.5</v>
      </c>
      <c r="G7" s="80"/>
      <c r="H7" s="51" t="s">
        <v>54</v>
      </c>
      <c r="I7" s="52" t="s">
        <v>55</v>
      </c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  <c r="DT7" s="62"/>
      <c r="DU7" s="62"/>
      <c r="DV7" s="62"/>
      <c r="DW7" s="62"/>
      <c r="DX7" s="62"/>
      <c r="DY7" s="62"/>
      <c r="DZ7" s="62"/>
      <c r="EA7" s="62"/>
      <c r="EB7" s="62"/>
      <c r="EC7" s="62"/>
      <c r="ED7" s="62"/>
      <c r="EE7" s="62"/>
      <c r="EF7" s="62"/>
      <c r="EG7" s="62"/>
      <c r="EH7" s="62"/>
      <c r="EI7" s="62"/>
      <c r="EJ7" s="62"/>
      <c r="EK7" s="62"/>
      <c r="EL7" s="62"/>
      <c r="EM7" s="62"/>
      <c r="EN7" s="62"/>
      <c r="EO7" s="62"/>
      <c r="EP7" s="62"/>
      <c r="EQ7" s="62"/>
      <c r="ER7" s="62"/>
      <c r="ES7" s="62"/>
      <c r="ET7" s="62"/>
      <c r="EU7" s="62"/>
      <c r="EV7" s="62"/>
      <c r="EW7" s="62"/>
      <c r="EX7" s="62"/>
      <c r="EY7" s="62"/>
      <c r="EZ7" s="62"/>
      <c r="FA7" s="62"/>
      <c r="FB7" s="62"/>
      <c r="FC7" s="62"/>
      <c r="FD7" s="62"/>
      <c r="FE7" s="62"/>
      <c r="FF7" s="62"/>
      <c r="FG7" s="62"/>
      <c r="FH7" s="62"/>
      <c r="FI7" s="62"/>
      <c r="FJ7" s="62"/>
      <c r="FK7" s="62"/>
      <c r="FL7" s="62"/>
      <c r="FM7" s="62"/>
      <c r="FN7" s="62"/>
      <c r="FO7" s="62"/>
      <c r="FP7" s="62"/>
      <c r="FQ7" s="62"/>
      <c r="FR7" s="62"/>
      <c r="FS7" s="62"/>
      <c r="FT7" s="62"/>
      <c r="FU7" s="62"/>
      <c r="FV7" s="62"/>
      <c r="FW7" s="62"/>
      <c r="FX7" s="62"/>
      <c r="FY7" s="62"/>
      <c r="FZ7" s="62"/>
      <c r="GA7" s="62"/>
      <c r="GB7" s="62"/>
      <c r="GC7" s="62"/>
      <c r="GD7" s="62"/>
      <c r="GE7" s="62"/>
      <c r="GF7" s="62"/>
      <c r="GG7" s="62"/>
      <c r="GH7" s="62"/>
      <c r="GI7" s="62"/>
      <c r="GJ7" s="62"/>
      <c r="GK7" s="62"/>
      <c r="GL7" s="62"/>
      <c r="GM7" s="62"/>
      <c r="GN7" s="62"/>
      <c r="GO7" s="62"/>
      <c r="GP7" s="62"/>
      <c r="GQ7" s="62"/>
      <c r="GR7" s="62"/>
      <c r="GS7" s="62"/>
      <c r="GT7" s="62"/>
      <c r="GU7" s="62"/>
      <c r="GV7" s="62"/>
      <c r="GW7" s="62"/>
      <c r="GX7" s="62"/>
      <c r="GY7" s="62"/>
      <c r="GZ7" s="62"/>
      <c r="HA7" s="62"/>
      <c r="HB7" s="62"/>
      <c r="HC7" s="62"/>
      <c r="HD7" s="62"/>
      <c r="HE7" s="62"/>
      <c r="HF7" s="62"/>
      <c r="HG7" s="62"/>
      <c r="HH7" s="62"/>
      <c r="HI7" s="62"/>
      <c r="HJ7" s="62"/>
      <c r="HK7" s="62"/>
      <c r="HL7" s="62"/>
      <c r="HM7" s="62"/>
      <c r="HN7" s="62"/>
      <c r="HO7" s="62"/>
      <c r="HP7" s="62"/>
      <c r="HQ7" s="62"/>
      <c r="HR7" s="62"/>
      <c r="HS7" s="62"/>
      <c r="HT7" s="62"/>
      <c r="HU7" s="62"/>
      <c r="HV7" s="62"/>
      <c r="HW7" s="62"/>
      <c r="HX7" s="62"/>
      <c r="HY7" s="62"/>
      <c r="HZ7" s="62"/>
      <c r="IA7" s="62"/>
      <c r="IB7" s="62"/>
      <c r="IC7" s="62"/>
      <c r="ID7" s="62"/>
      <c r="IE7" s="62"/>
      <c r="IF7" s="62"/>
      <c r="IG7" s="62"/>
      <c r="IH7" s="62"/>
      <c r="II7" s="62"/>
      <c r="IJ7" s="62"/>
      <c r="IK7" s="62"/>
      <c r="IL7" s="62"/>
      <c r="IM7" s="62"/>
      <c r="IN7" s="62"/>
      <c r="IO7" s="62"/>
      <c r="IP7" s="62"/>
      <c r="IQ7" s="62"/>
      <c r="IR7" s="62"/>
      <c r="IS7" s="62"/>
      <c r="IT7" s="62"/>
      <c r="IU7" s="62"/>
      <c r="IV7" s="62"/>
    </row>
    <row r="8" spans="1:256" s="53" customFormat="1" x14ac:dyDescent="0.25">
      <c r="A8" s="45" t="s">
        <v>78</v>
      </c>
      <c r="B8" s="46" t="s">
        <v>71</v>
      </c>
      <c r="C8" s="55" t="s">
        <v>83</v>
      </c>
      <c r="D8" s="173"/>
      <c r="E8" s="56"/>
      <c r="F8" s="79">
        <v>290</v>
      </c>
      <c r="G8" s="50">
        <v>104403</v>
      </c>
      <c r="H8" s="58"/>
      <c r="I8" s="60" t="s">
        <v>72</v>
      </c>
    </row>
    <row r="9" spans="1:256" s="53" customFormat="1" x14ac:dyDescent="0.25">
      <c r="A9" s="45" t="s">
        <v>28</v>
      </c>
      <c r="B9" s="46" t="s">
        <v>79</v>
      </c>
      <c r="C9" s="55" t="s">
        <v>81</v>
      </c>
      <c r="D9" s="173"/>
      <c r="E9" s="56"/>
      <c r="F9" s="79">
        <v>128.80000000000001</v>
      </c>
      <c r="G9" s="50">
        <v>104770</v>
      </c>
      <c r="H9" s="58"/>
      <c r="I9" s="60" t="s">
        <v>80</v>
      </c>
    </row>
    <row r="10" spans="1:256" s="53" customFormat="1" x14ac:dyDescent="0.25">
      <c r="A10" s="45" t="s">
        <v>28</v>
      </c>
      <c r="B10" s="46" t="s">
        <v>84</v>
      </c>
      <c r="C10" s="55" t="s">
        <v>85</v>
      </c>
      <c r="D10" s="173"/>
      <c r="E10" s="56"/>
      <c r="F10" s="79">
        <v>102</v>
      </c>
      <c r="G10" s="50"/>
      <c r="H10" s="58" t="s">
        <v>104</v>
      </c>
      <c r="I10" s="60" t="s">
        <v>86</v>
      </c>
    </row>
    <row r="11" spans="1:256" s="53" customFormat="1" x14ac:dyDescent="0.25">
      <c r="A11" s="45"/>
      <c r="B11" s="46"/>
      <c r="C11" s="55"/>
      <c r="D11" s="173"/>
      <c r="E11" s="56"/>
      <c r="F11" s="79">
        <v>500</v>
      </c>
      <c r="G11" s="50"/>
      <c r="H11" s="58"/>
      <c r="I11" s="60"/>
    </row>
    <row r="12" spans="1:256" s="53" customFormat="1" x14ac:dyDescent="0.25">
      <c r="A12" s="45" t="s">
        <v>28</v>
      </c>
      <c r="B12" s="46"/>
      <c r="C12" s="47" t="s">
        <v>101</v>
      </c>
      <c r="D12" s="172"/>
      <c r="E12" s="146"/>
      <c r="F12" s="79">
        <v>449.7</v>
      </c>
      <c r="G12" s="80">
        <v>105392</v>
      </c>
      <c r="H12" s="51"/>
      <c r="I12" s="52" t="s">
        <v>102</v>
      </c>
    </row>
    <row r="13" spans="1:256" s="53" customFormat="1" x14ac:dyDescent="0.25">
      <c r="A13" s="45" t="s">
        <v>14</v>
      </c>
      <c r="B13" s="46" t="s">
        <v>15</v>
      </c>
      <c r="C13" s="163" t="s">
        <v>16</v>
      </c>
      <c r="D13" s="173"/>
      <c r="E13" s="56"/>
      <c r="F13" s="79">
        <v>4208</v>
      </c>
      <c r="G13" s="50"/>
      <c r="H13" s="164" t="s">
        <v>123</v>
      </c>
      <c r="I13" s="165" t="s">
        <v>122</v>
      </c>
    </row>
    <row r="14" spans="1:256" s="53" customFormat="1" x14ac:dyDescent="0.25">
      <c r="A14" s="45" t="s">
        <v>28</v>
      </c>
      <c r="B14" s="46" t="s">
        <v>113</v>
      </c>
      <c r="C14" s="47" t="s">
        <v>145</v>
      </c>
      <c r="D14" s="172"/>
      <c r="E14" s="146"/>
      <c r="F14" s="79">
        <v>1116.5999999999999</v>
      </c>
      <c r="G14" s="80">
        <v>105815</v>
      </c>
      <c r="H14" s="51" t="s">
        <v>144</v>
      </c>
      <c r="I14" s="52" t="s">
        <v>114</v>
      </c>
    </row>
    <row r="15" spans="1:256" s="53" customFormat="1" x14ac:dyDescent="0.25">
      <c r="A15" s="45" t="s">
        <v>12</v>
      </c>
      <c r="B15" s="46" t="s">
        <v>110</v>
      </c>
      <c r="C15" s="47" t="s">
        <v>112</v>
      </c>
      <c r="D15" s="172"/>
      <c r="E15" s="146"/>
      <c r="F15" s="79">
        <v>6300</v>
      </c>
      <c r="G15" s="80">
        <v>105680</v>
      </c>
      <c r="H15" s="51" t="s">
        <v>146</v>
      </c>
      <c r="I15" s="52" t="s">
        <v>111</v>
      </c>
    </row>
    <row r="16" spans="1:256" s="53" customFormat="1" x14ac:dyDescent="0.25">
      <c r="A16" s="45" t="s">
        <v>115</v>
      </c>
      <c r="B16" s="46" t="s">
        <v>116</v>
      </c>
      <c r="C16" s="47" t="s">
        <v>117</v>
      </c>
      <c r="D16" s="172"/>
      <c r="E16" s="146"/>
      <c r="F16" s="79">
        <v>169</v>
      </c>
      <c r="G16" s="80">
        <v>105932</v>
      </c>
      <c r="H16" s="51" t="s">
        <v>147</v>
      </c>
      <c r="I16" s="52" t="s">
        <v>118</v>
      </c>
    </row>
    <row r="17" spans="1:10" s="53" customFormat="1" x14ac:dyDescent="0.25">
      <c r="A17" s="45" t="s">
        <v>28</v>
      </c>
      <c r="B17" s="46" t="s">
        <v>29</v>
      </c>
      <c r="C17" s="55" t="s">
        <v>30</v>
      </c>
      <c r="D17" s="173"/>
      <c r="E17" s="56"/>
      <c r="F17" s="79">
        <v>2051.29</v>
      </c>
      <c r="G17" s="50">
        <v>103379</v>
      </c>
      <c r="H17" s="58" t="s">
        <v>148</v>
      </c>
      <c r="I17" s="60" t="s">
        <v>152</v>
      </c>
    </row>
    <row r="18" spans="1:10" s="53" customFormat="1" x14ac:dyDescent="0.25">
      <c r="A18" s="45" t="s">
        <v>28</v>
      </c>
      <c r="B18" s="46" t="s">
        <v>29</v>
      </c>
      <c r="C18" s="55" t="s">
        <v>149</v>
      </c>
      <c r="D18" s="173"/>
      <c r="E18" s="56"/>
      <c r="F18" s="79">
        <v>171.85</v>
      </c>
      <c r="G18" s="50">
        <v>95130</v>
      </c>
      <c r="H18" s="58" t="s">
        <v>150</v>
      </c>
      <c r="I18" s="60" t="s">
        <v>152</v>
      </c>
    </row>
    <row r="19" spans="1:10" s="53" customFormat="1" x14ac:dyDescent="0.25">
      <c r="A19" s="45" t="s">
        <v>28</v>
      </c>
      <c r="B19" s="46" t="s">
        <v>29</v>
      </c>
      <c r="C19" s="55" t="s">
        <v>149</v>
      </c>
      <c r="D19" s="173"/>
      <c r="E19" s="56"/>
      <c r="F19" s="79">
        <v>24.92</v>
      </c>
      <c r="G19" s="50">
        <v>95130</v>
      </c>
      <c r="H19" s="58" t="s">
        <v>151</v>
      </c>
      <c r="I19" s="60" t="s">
        <v>152</v>
      </c>
    </row>
    <row r="20" spans="1:10" s="53" customFormat="1" x14ac:dyDescent="0.25">
      <c r="A20" s="45" t="s">
        <v>91</v>
      </c>
      <c r="B20" s="46" t="s">
        <v>125</v>
      </c>
      <c r="C20" s="47" t="s">
        <v>156</v>
      </c>
      <c r="D20" s="172"/>
      <c r="E20" s="146"/>
      <c r="F20" s="79">
        <v>190</v>
      </c>
      <c r="G20" s="80">
        <v>106023</v>
      </c>
      <c r="H20" s="51" t="s">
        <v>160</v>
      </c>
      <c r="I20" s="52" t="s">
        <v>124</v>
      </c>
    </row>
    <row r="21" spans="1:10" s="53" customFormat="1" x14ac:dyDescent="0.25">
      <c r="A21" s="45" t="s">
        <v>91</v>
      </c>
      <c r="B21" s="46" t="s">
        <v>130</v>
      </c>
      <c r="C21" s="47" t="s">
        <v>155</v>
      </c>
      <c r="D21" s="172"/>
      <c r="E21" s="146"/>
      <c r="F21" s="79">
        <v>36.97</v>
      </c>
      <c r="G21" s="80">
        <v>105985</v>
      </c>
      <c r="H21" s="51" t="s">
        <v>161</v>
      </c>
      <c r="I21" s="52" t="s">
        <v>143</v>
      </c>
      <c r="J21" s="169"/>
    </row>
    <row r="22" spans="1:10" s="53" customFormat="1" x14ac:dyDescent="0.25">
      <c r="A22" s="45" t="s">
        <v>28</v>
      </c>
      <c r="B22" s="46" t="s">
        <v>140</v>
      </c>
      <c r="C22" s="47" t="s">
        <v>153</v>
      </c>
      <c r="D22" s="172"/>
      <c r="E22" s="146"/>
      <c r="F22" s="79">
        <v>855.85</v>
      </c>
      <c r="G22" s="80">
        <v>106210</v>
      </c>
      <c r="H22" s="51"/>
      <c r="I22" s="52" t="s">
        <v>139</v>
      </c>
      <c r="J22" s="169"/>
    </row>
    <row r="23" spans="1:10" s="53" customFormat="1" x14ac:dyDescent="0.25">
      <c r="A23" s="45" t="s">
        <v>91</v>
      </c>
      <c r="B23" s="46" t="s">
        <v>130</v>
      </c>
      <c r="C23" s="47" t="s">
        <v>154</v>
      </c>
      <c r="D23" s="172"/>
      <c r="E23" s="146"/>
      <c r="F23" s="79">
        <v>2198</v>
      </c>
      <c r="G23" s="80" t="s">
        <v>131</v>
      </c>
      <c r="H23" s="51" t="s">
        <v>162</v>
      </c>
      <c r="I23" s="52" t="s">
        <v>133</v>
      </c>
    </row>
    <row r="24" spans="1:10" s="53" customFormat="1" x14ac:dyDescent="0.25">
      <c r="A24" s="45" t="s">
        <v>95</v>
      </c>
      <c r="B24" s="46" t="s">
        <v>136</v>
      </c>
      <c r="C24" s="47" t="s">
        <v>159</v>
      </c>
      <c r="D24" s="173"/>
      <c r="E24" s="146"/>
      <c r="F24" s="54">
        <v>250</v>
      </c>
      <c r="G24" s="50">
        <v>106159</v>
      </c>
      <c r="H24" s="58" t="s">
        <v>163</v>
      </c>
      <c r="I24" s="52" t="s">
        <v>138</v>
      </c>
    </row>
    <row r="25" spans="1:10" s="53" customFormat="1" x14ac:dyDescent="0.25">
      <c r="A25" s="45" t="s">
        <v>95</v>
      </c>
      <c r="B25" s="46" t="s">
        <v>136</v>
      </c>
      <c r="C25" s="47" t="s">
        <v>137</v>
      </c>
      <c r="D25" s="172"/>
      <c r="E25" s="146"/>
      <c r="F25" s="79">
        <v>50</v>
      </c>
      <c r="G25" s="80">
        <v>106159</v>
      </c>
      <c r="H25" s="58" t="s">
        <v>163</v>
      </c>
      <c r="I25" s="52" t="s">
        <v>138</v>
      </c>
      <c r="J25" s="169"/>
    </row>
    <row r="26" spans="1:10" s="53" customFormat="1" x14ac:dyDescent="0.25">
      <c r="A26" s="45" t="s">
        <v>95</v>
      </c>
      <c r="B26" s="46" t="s">
        <v>136</v>
      </c>
      <c r="C26" s="47" t="s">
        <v>184</v>
      </c>
      <c r="D26" s="172"/>
      <c r="E26" s="146"/>
      <c r="F26" s="79">
        <v>-50</v>
      </c>
      <c r="G26" s="80">
        <v>106159</v>
      </c>
      <c r="H26" s="58" t="s">
        <v>183</v>
      </c>
      <c r="I26" s="52" t="s">
        <v>138</v>
      </c>
      <c r="J26" s="169"/>
    </row>
    <row r="27" spans="1:10" s="53" customFormat="1" x14ac:dyDescent="0.25">
      <c r="A27" s="97" t="s">
        <v>53</v>
      </c>
      <c r="B27" s="98" t="s">
        <v>195</v>
      </c>
      <c r="C27" s="98" t="s">
        <v>196</v>
      </c>
      <c r="E27" s="99"/>
      <c r="F27" s="57">
        <v>1671.43</v>
      </c>
      <c r="G27" s="51" t="s">
        <v>198</v>
      </c>
      <c r="H27" s="58"/>
      <c r="I27" s="60" t="s">
        <v>201</v>
      </c>
    </row>
    <row r="28" spans="1:10" s="53" customFormat="1" x14ac:dyDescent="0.25">
      <c r="A28" s="145" t="s">
        <v>28</v>
      </c>
      <c r="B28" s="129" t="s">
        <v>87</v>
      </c>
      <c r="C28" s="130" t="s">
        <v>88</v>
      </c>
      <c r="D28" s="174">
        <v>54.84</v>
      </c>
      <c r="E28" s="131"/>
      <c r="F28" s="132"/>
      <c r="G28" s="133">
        <v>104958</v>
      </c>
      <c r="H28" s="134"/>
      <c r="I28" s="135" t="s">
        <v>89</v>
      </c>
    </row>
    <row r="29" spans="1:10" s="53" customFormat="1" x14ac:dyDescent="0.25">
      <c r="A29" s="145" t="s">
        <v>28</v>
      </c>
      <c r="B29" s="129" t="s">
        <v>172</v>
      </c>
      <c r="C29" s="130" t="s">
        <v>176</v>
      </c>
      <c r="D29" s="174">
        <v>147.30000000000001</v>
      </c>
      <c r="E29" s="131"/>
      <c r="F29" s="132"/>
      <c r="G29" s="133">
        <v>106580</v>
      </c>
      <c r="H29" s="134"/>
      <c r="I29" s="135" t="s">
        <v>197</v>
      </c>
    </row>
    <row r="30" spans="1:10" s="53" customFormat="1" x14ac:dyDescent="0.25">
      <c r="A30" s="45"/>
      <c r="B30" s="46"/>
      <c r="C30" s="47"/>
      <c r="D30" s="172"/>
      <c r="E30" s="146"/>
      <c r="F30" s="79"/>
      <c r="G30" s="80"/>
      <c r="H30" s="58"/>
      <c r="I30" s="52"/>
      <c r="J30" s="169"/>
    </row>
    <row r="31" spans="1:10" s="44" customFormat="1" x14ac:dyDescent="0.25">
      <c r="A31" s="63"/>
      <c r="B31" s="64"/>
      <c r="C31" s="65" t="s">
        <v>19</v>
      </c>
      <c r="D31" s="38"/>
      <c r="E31" s="66"/>
      <c r="F31" s="40">
        <f>SUM(D7:D29)+SUM(F7:F29)</f>
        <v>37373.049999999996</v>
      </c>
      <c r="G31" s="50"/>
      <c r="H31" s="42"/>
      <c r="I31" s="52"/>
    </row>
    <row r="32" spans="1:10" s="44" customFormat="1" x14ac:dyDescent="0.25">
      <c r="A32" s="67"/>
      <c r="B32" s="37"/>
      <c r="C32" s="68" t="s">
        <v>20</v>
      </c>
      <c r="D32" s="38"/>
      <c r="E32" s="66"/>
      <c r="F32" s="40">
        <f>E5-F31</f>
        <v>38784.090000000004</v>
      </c>
      <c r="G32" s="66"/>
      <c r="H32" s="42"/>
      <c r="I32" s="43"/>
    </row>
    <row r="33" spans="1:256" s="44" customFormat="1" ht="15.75" thickBot="1" x14ac:dyDescent="0.3">
      <c r="A33" s="67"/>
      <c r="B33" s="37"/>
      <c r="C33" s="68"/>
      <c r="D33" s="38"/>
      <c r="E33" s="66"/>
      <c r="F33" s="40"/>
      <c r="G33" s="66"/>
      <c r="H33" s="42"/>
      <c r="I33" s="43"/>
    </row>
    <row r="34" spans="1:256" s="44" customFormat="1" x14ac:dyDescent="0.25">
      <c r="A34" s="69"/>
      <c r="B34" s="70"/>
      <c r="C34" s="71"/>
      <c r="D34" s="72"/>
      <c r="E34" s="73"/>
      <c r="F34" s="74"/>
      <c r="G34" s="73"/>
      <c r="H34" s="33"/>
      <c r="I34" s="75"/>
    </row>
    <row r="35" spans="1:256" s="53" customFormat="1" x14ac:dyDescent="0.25">
      <c r="A35" s="76" t="s">
        <v>21</v>
      </c>
      <c r="B35" s="36">
        <v>70101710</v>
      </c>
      <c r="C35" s="77"/>
      <c r="D35" s="78"/>
      <c r="E35" s="39">
        <v>5000</v>
      </c>
      <c r="F35" s="54"/>
      <c r="G35" s="41"/>
      <c r="H35" s="42"/>
      <c r="I35" s="43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/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/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/>
      <c r="FQ35" s="44"/>
      <c r="FR35" s="44"/>
      <c r="FS35" s="44"/>
      <c r="FT35" s="44"/>
      <c r="FU35" s="44"/>
      <c r="FV35" s="44"/>
      <c r="FW35" s="44"/>
      <c r="FX35" s="44"/>
      <c r="FY35" s="44"/>
      <c r="FZ35" s="44"/>
      <c r="GA35" s="44"/>
      <c r="GB35" s="44"/>
      <c r="GC35" s="44"/>
      <c r="GD35" s="44"/>
      <c r="GE35" s="44"/>
      <c r="GF35" s="44"/>
      <c r="GG35" s="44"/>
      <c r="GH35" s="44"/>
      <c r="GI35" s="44"/>
      <c r="GJ35" s="44"/>
      <c r="GK35" s="44"/>
      <c r="GL35" s="44"/>
      <c r="GM35" s="44"/>
      <c r="GN35" s="44"/>
      <c r="GO35" s="44"/>
      <c r="GP35" s="44"/>
      <c r="GQ35" s="44"/>
      <c r="GR35" s="44"/>
      <c r="GS35" s="44"/>
      <c r="GT35" s="44"/>
      <c r="GU35" s="44"/>
      <c r="GV35" s="44"/>
      <c r="GW35" s="44"/>
      <c r="GX35" s="44"/>
      <c r="GY35" s="44"/>
      <c r="GZ35" s="44"/>
      <c r="HA35" s="44"/>
      <c r="HB35" s="44"/>
      <c r="HC35" s="44"/>
      <c r="HD35" s="44"/>
      <c r="HE35" s="44"/>
      <c r="HF35" s="44"/>
      <c r="HG35" s="44"/>
      <c r="HH35" s="44"/>
      <c r="HI35" s="44"/>
      <c r="HJ35" s="44"/>
      <c r="HK35" s="44"/>
      <c r="HL35" s="44"/>
      <c r="HM35" s="44"/>
      <c r="HN35" s="44"/>
      <c r="HO35" s="44"/>
      <c r="HP35" s="44"/>
      <c r="HQ35" s="44"/>
      <c r="HR35" s="44"/>
      <c r="HS35" s="44"/>
      <c r="HT35" s="44"/>
      <c r="HU35" s="44"/>
      <c r="HV35" s="44"/>
      <c r="HW35" s="44"/>
      <c r="HX35" s="44"/>
      <c r="HY35" s="44"/>
      <c r="HZ35" s="44"/>
      <c r="IA35" s="44"/>
      <c r="IB35" s="44"/>
      <c r="IC35" s="44"/>
      <c r="ID35" s="44"/>
      <c r="IE35" s="44"/>
      <c r="IF35" s="44"/>
      <c r="IG35" s="44"/>
      <c r="IH35" s="44"/>
      <c r="II35" s="44"/>
      <c r="IJ35" s="44"/>
      <c r="IK35" s="44"/>
      <c r="IL35" s="44"/>
      <c r="IM35" s="44"/>
      <c r="IN35" s="44"/>
      <c r="IO35" s="44"/>
      <c r="IP35" s="44"/>
      <c r="IQ35" s="44"/>
      <c r="IR35" s="44"/>
      <c r="IS35" s="44"/>
      <c r="IT35" s="44"/>
      <c r="IU35" s="44"/>
      <c r="IV35" s="44"/>
    </row>
    <row r="36" spans="1:256" s="53" customFormat="1" x14ac:dyDescent="0.25">
      <c r="A36" s="45" t="s">
        <v>33</v>
      </c>
      <c r="B36" s="46" t="s">
        <v>31</v>
      </c>
      <c r="C36" s="47" t="s">
        <v>32</v>
      </c>
      <c r="D36" s="150"/>
      <c r="E36" s="48"/>
      <c r="F36" s="79">
        <v>1700.32</v>
      </c>
      <c r="G36" s="80">
        <v>103516</v>
      </c>
      <c r="H36" s="51" t="s">
        <v>74</v>
      </c>
      <c r="I36" s="52" t="s">
        <v>34</v>
      </c>
    </row>
    <row r="37" spans="1:256" s="53" customFormat="1" x14ac:dyDescent="0.25">
      <c r="A37" s="45" t="s">
        <v>41</v>
      </c>
      <c r="B37" s="46" t="s">
        <v>42</v>
      </c>
      <c r="C37" s="47" t="s">
        <v>43</v>
      </c>
      <c r="D37" s="150"/>
      <c r="E37" s="48"/>
      <c r="F37" s="79">
        <v>175</v>
      </c>
      <c r="G37" s="80">
        <v>104065</v>
      </c>
      <c r="H37" s="50" t="s">
        <v>63</v>
      </c>
      <c r="I37" s="151" t="s">
        <v>45</v>
      </c>
    </row>
    <row r="38" spans="1:256" s="53" customFormat="1" x14ac:dyDescent="0.25">
      <c r="A38" s="45" t="s">
        <v>41</v>
      </c>
      <c r="B38" s="46" t="s">
        <v>42</v>
      </c>
      <c r="C38" s="47" t="s">
        <v>44</v>
      </c>
      <c r="D38" s="150"/>
      <c r="F38" s="79">
        <v>175</v>
      </c>
      <c r="G38" s="80">
        <v>104142</v>
      </c>
      <c r="H38" s="51" t="s">
        <v>62</v>
      </c>
      <c r="I38" s="151" t="s">
        <v>45</v>
      </c>
    </row>
    <row r="39" spans="1:256" s="53" customFormat="1" x14ac:dyDescent="0.25">
      <c r="A39" s="45" t="s">
        <v>95</v>
      </c>
      <c r="B39" s="46" t="s">
        <v>96</v>
      </c>
      <c r="C39" s="47" t="s">
        <v>97</v>
      </c>
      <c r="D39" s="48"/>
      <c r="F39" s="48">
        <v>25</v>
      </c>
      <c r="G39" s="80"/>
      <c r="H39" s="51" t="s">
        <v>103</v>
      </c>
      <c r="I39" s="52" t="s">
        <v>98</v>
      </c>
    </row>
    <row r="40" spans="1:256" s="62" customFormat="1" x14ac:dyDescent="0.25">
      <c r="A40" s="45" t="s">
        <v>41</v>
      </c>
      <c r="B40" s="46" t="s">
        <v>42</v>
      </c>
      <c r="C40" s="47" t="s">
        <v>105</v>
      </c>
      <c r="D40" s="153"/>
      <c r="E40" s="48"/>
      <c r="F40" s="79">
        <v>175</v>
      </c>
      <c r="G40" s="80">
        <v>104066</v>
      </c>
      <c r="H40" s="51" t="s">
        <v>106</v>
      </c>
      <c r="I40" s="151" t="s">
        <v>107</v>
      </c>
    </row>
    <row r="41" spans="1:256" s="53" customFormat="1" x14ac:dyDescent="0.25">
      <c r="A41" s="45" t="s">
        <v>95</v>
      </c>
      <c r="B41" s="46" t="s">
        <v>182</v>
      </c>
      <c r="C41" s="47" t="s">
        <v>194</v>
      </c>
      <c r="D41" s="57"/>
      <c r="F41" s="79">
        <v>0</v>
      </c>
      <c r="G41" s="80"/>
      <c r="H41" s="58" t="s">
        <v>192</v>
      </c>
      <c r="I41" s="52" t="s">
        <v>193</v>
      </c>
    </row>
    <row r="42" spans="1:256" s="53" customFormat="1" x14ac:dyDescent="0.25">
      <c r="A42" s="45" t="s">
        <v>77</v>
      </c>
      <c r="B42" s="46" t="s">
        <v>134</v>
      </c>
      <c r="C42" s="47" t="s">
        <v>177</v>
      </c>
      <c r="D42" s="57"/>
      <c r="F42" s="79">
        <v>175</v>
      </c>
      <c r="G42" s="80">
        <v>106195</v>
      </c>
      <c r="H42" s="51" t="s">
        <v>188</v>
      </c>
      <c r="I42" s="52" t="s">
        <v>135</v>
      </c>
    </row>
    <row r="43" spans="1:256" s="53" customFormat="1" x14ac:dyDescent="0.25">
      <c r="A43" s="45"/>
      <c r="B43" s="46"/>
      <c r="C43" s="47"/>
      <c r="D43" s="48"/>
      <c r="F43" s="79"/>
      <c r="G43" s="80"/>
      <c r="H43" s="51"/>
      <c r="I43" s="52"/>
    </row>
    <row r="44" spans="1:256" s="44" customFormat="1" x14ac:dyDescent="0.25">
      <c r="A44" s="45"/>
      <c r="B44" s="46"/>
      <c r="C44" s="47"/>
      <c r="D44" s="48"/>
      <c r="E44" s="53"/>
      <c r="F44" s="79"/>
      <c r="G44" s="80"/>
      <c r="H44" s="51"/>
      <c r="I44" s="52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/>
      <c r="BD44" s="53"/>
      <c r="BE44" s="53"/>
      <c r="BF44" s="53"/>
      <c r="BG44" s="53"/>
      <c r="BH44" s="53"/>
      <c r="BI44" s="53"/>
      <c r="BJ44" s="53"/>
      <c r="BK44" s="53"/>
      <c r="BL44" s="53"/>
      <c r="BM44" s="53"/>
      <c r="BN44" s="53"/>
      <c r="BO44" s="53"/>
      <c r="BP44" s="53"/>
      <c r="BQ44" s="53"/>
      <c r="BR44" s="53"/>
      <c r="BS44" s="53"/>
      <c r="BT44" s="53"/>
      <c r="BU44" s="53"/>
      <c r="BV44" s="53"/>
      <c r="BW44" s="53"/>
      <c r="BX44" s="53"/>
      <c r="BY44" s="53"/>
      <c r="BZ44" s="53"/>
      <c r="CA44" s="53"/>
      <c r="CB44" s="53"/>
      <c r="CC44" s="53"/>
      <c r="CD44" s="53"/>
      <c r="CE44" s="53"/>
      <c r="CF44" s="53"/>
      <c r="CG44" s="53"/>
      <c r="CH44" s="53"/>
      <c r="CI44" s="53"/>
      <c r="CJ44" s="53"/>
      <c r="CK44" s="53"/>
      <c r="CL44" s="53"/>
      <c r="CM44" s="53"/>
      <c r="CN44" s="53"/>
      <c r="CO44" s="53"/>
      <c r="CP44" s="53"/>
      <c r="CQ44" s="53"/>
      <c r="CR44" s="53"/>
      <c r="CS44" s="53"/>
      <c r="CT44" s="53"/>
      <c r="CU44" s="53"/>
      <c r="CV44" s="53"/>
      <c r="CW44" s="53"/>
      <c r="CX44" s="53"/>
      <c r="CY44" s="53"/>
      <c r="CZ44" s="53"/>
      <c r="DA44" s="53"/>
      <c r="DB44" s="53"/>
      <c r="DC44" s="53"/>
      <c r="DD44" s="53"/>
      <c r="DE44" s="53"/>
      <c r="DF44" s="53"/>
      <c r="DG44" s="53"/>
      <c r="DH44" s="53"/>
      <c r="DI44" s="53"/>
      <c r="DJ44" s="53"/>
      <c r="DK44" s="53"/>
      <c r="DL44" s="53"/>
      <c r="DM44" s="53"/>
      <c r="DN44" s="53"/>
      <c r="DO44" s="53"/>
      <c r="DP44" s="53"/>
      <c r="DQ44" s="53"/>
      <c r="DR44" s="53"/>
      <c r="DS44" s="53"/>
      <c r="DT44" s="53"/>
      <c r="DU44" s="53"/>
      <c r="DV44" s="53"/>
      <c r="DW44" s="53"/>
      <c r="DX44" s="53"/>
      <c r="DY44" s="53"/>
      <c r="DZ44" s="53"/>
      <c r="EA44" s="53"/>
      <c r="EB44" s="53"/>
      <c r="EC44" s="53"/>
      <c r="ED44" s="53"/>
      <c r="EE44" s="53"/>
      <c r="EF44" s="53"/>
      <c r="EG44" s="53"/>
      <c r="EH44" s="53"/>
      <c r="EI44" s="53"/>
      <c r="EJ44" s="53"/>
      <c r="EK44" s="53"/>
      <c r="EL44" s="53"/>
      <c r="EM44" s="53"/>
      <c r="EN44" s="53"/>
      <c r="EO44" s="53"/>
      <c r="EP44" s="53"/>
      <c r="EQ44" s="53"/>
      <c r="ER44" s="53"/>
      <c r="ES44" s="53"/>
      <c r="ET44" s="53"/>
      <c r="EU44" s="53"/>
      <c r="EV44" s="53"/>
      <c r="EW44" s="53"/>
      <c r="EX44" s="53"/>
      <c r="EY44" s="53"/>
      <c r="EZ44" s="53"/>
      <c r="FA44" s="53"/>
      <c r="FB44" s="53"/>
      <c r="FC44" s="53"/>
      <c r="FD44" s="53"/>
      <c r="FE44" s="53"/>
      <c r="FF44" s="53"/>
      <c r="FG44" s="53"/>
      <c r="FH44" s="53"/>
      <c r="FI44" s="53"/>
      <c r="FJ44" s="53"/>
      <c r="FK44" s="53"/>
      <c r="FL44" s="53"/>
      <c r="FM44" s="53"/>
      <c r="FN44" s="53"/>
      <c r="FO44" s="53"/>
      <c r="FP44" s="53"/>
      <c r="FQ44" s="53"/>
      <c r="FR44" s="53"/>
      <c r="FS44" s="53"/>
      <c r="FT44" s="53"/>
      <c r="FU44" s="53"/>
      <c r="FV44" s="53"/>
      <c r="FW44" s="53"/>
      <c r="FX44" s="53"/>
      <c r="FY44" s="53"/>
      <c r="FZ44" s="53"/>
      <c r="GA44" s="53"/>
      <c r="GB44" s="53"/>
      <c r="GC44" s="53"/>
      <c r="GD44" s="53"/>
      <c r="GE44" s="53"/>
      <c r="GF44" s="53"/>
      <c r="GG44" s="53"/>
      <c r="GH44" s="53"/>
      <c r="GI44" s="53"/>
      <c r="GJ44" s="53"/>
      <c r="GK44" s="53"/>
      <c r="GL44" s="53"/>
      <c r="GM44" s="53"/>
      <c r="GN44" s="53"/>
      <c r="GO44" s="53"/>
      <c r="GP44" s="53"/>
      <c r="GQ44" s="53"/>
      <c r="GR44" s="53"/>
      <c r="GS44" s="53"/>
      <c r="GT44" s="53"/>
      <c r="GU44" s="53"/>
      <c r="GV44" s="53"/>
      <c r="GW44" s="53"/>
      <c r="GX44" s="53"/>
      <c r="GY44" s="53"/>
      <c r="GZ44" s="53"/>
      <c r="HA44" s="53"/>
      <c r="HB44" s="53"/>
      <c r="HC44" s="53"/>
      <c r="HD44" s="53"/>
      <c r="HE44" s="53"/>
      <c r="HF44" s="53"/>
      <c r="HG44" s="53"/>
      <c r="HH44" s="53"/>
      <c r="HI44" s="53"/>
      <c r="HJ44" s="53"/>
      <c r="HK44" s="53"/>
      <c r="HL44" s="53"/>
      <c r="HM44" s="53"/>
      <c r="HN44" s="53"/>
      <c r="HO44" s="53"/>
      <c r="HP44" s="53"/>
      <c r="HQ44" s="53"/>
      <c r="HR44" s="53"/>
      <c r="HS44" s="53"/>
      <c r="HT44" s="53"/>
      <c r="HU44" s="53"/>
      <c r="HV44" s="53"/>
      <c r="HW44" s="53"/>
      <c r="HX44" s="53"/>
      <c r="HY44" s="53"/>
      <c r="HZ44" s="53"/>
      <c r="IA44" s="53"/>
      <c r="IB44" s="53"/>
      <c r="IC44" s="53"/>
      <c r="ID44" s="53"/>
      <c r="IE44" s="53"/>
      <c r="IF44" s="53"/>
      <c r="IG44" s="53"/>
      <c r="IH44" s="53"/>
      <c r="II44" s="53"/>
      <c r="IJ44" s="53"/>
      <c r="IK44" s="53"/>
      <c r="IL44" s="53"/>
      <c r="IM44" s="53"/>
      <c r="IN44" s="53"/>
      <c r="IO44" s="53"/>
      <c r="IP44" s="53"/>
      <c r="IQ44" s="53"/>
      <c r="IR44" s="53"/>
      <c r="IS44" s="53"/>
      <c r="IT44" s="53"/>
      <c r="IU44" s="53"/>
      <c r="IV44" s="53"/>
    </row>
    <row r="45" spans="1:256" s="44" customFormat="1" x14ac:dyDescent="0.25">
      <c r="A45" s="185"/>
      <c r="B45" s="186"/>
      <c r="C45" s="65" t="s">
        <v>19</v>
      </c>
      <c r="D45" s="38"/>
      <c r="E45" s="81"/>
      <c r="F45" s="82">
        <f>SUM(D36:D43)+SUM(F36:F43)</f>
        <v>2425.3199999999997</v>
      </c>
      <c r="G45" s="83"/>
      <c r="H45" s="42"/>
      <c r="I45" s="43"/>
    </row>
    <row r="46" spans="1:256" s="44" customFormat="1" x14ac:dyDescent="0.25">
      <c r="A46" s="84"/>
      <c r="B46" s="64"/>
      <c r="C46" s="68" t="s">
        <v>20</v>
      </c>
      <c r="D46" s="38"/>
      <c r="E46" s="66"/>
      <c r="F46" s="82">
        <f>E35-F45</f>
        <v>2574.6800000000003</v>
      </c>
      <c r="G46" s="41"/>
      <c r="H46" s="42"/>
      <c r="I46" s="85"/>
    </row>
    <row r="47" spans="1:256" s="44" customFormat="1" x14ac:dyDescent="0.25">
      <c r="A47" s="84"/>
      <c r="B47" s="64"/>
      <c r="C47" s="68"/>
      <c r="D47" s="38"/>
      <c r="E47" s="66"/>
      <c r="F47" s="82"/>
      <c r="G47" s="41"/>
      <c r="H47" s="42"/>
      <c r="I47" s="85"/>
    </row>
    <row r="48" spans="1:256" s="44" customFormat="1" ht="15.75" thickBot="1" x14ac:dyDescent="0.3">
      <c r="A48" s="86"/>
      <c r="B48" s="87"/>
      <c r="C48" s="88"/>
      <c r="D48" s="89"/>
      <c r="E48" s="90"/>
      <c r="F48" s="91"/>
      <c r="G48" s="92"/>
      <c r="H48" s="93"/>
      <c r="I48" s="94"/>
    </row>
    <row r="49" spans="1:256" s="44" customFormat="1" ht="14.25" x14ac:dyDescent="0.2">
      <c r="A49" s="84"/>
      <c r="B49" s="64"/>
      <c r="C49" s="64"/>
      <c r="D49" s="38"/>
      <c r="E49" s="95"/>
      <c r="F49" s="38"/>
      <c r="G49" s="41"/>
      <c r="H49" s="42"/>
      <c r="I49" s="43"/>
    </row>
    <row r="50" spans="1:256" s="53" customFormat="1" x14ac:dyDescent="0.25">
      <c r="A50" s="76" t="s">
        <v>22</v>
      </c>
      <c r="B50" s="36">
        <v>77050970</v>
      </c>
      <c r="C50" s="65"/>
      <c r="D50" s="38"/>
      <c r="E50" s="39">
        <f>5000</f>
        <v>5000</v>
      </c>
      <c r="F50" s="96"/>
      <c r="G50" s="41"/>
      <c r="H50" s="42"/>
      <c r="I50" s="85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/>
      <c r="BI50" s="44"/>
      <c r="BJ50" s="44"/>
      <c r="BK50" s="44"/>
      <c r="BL50" s="44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4"/>
      <c r="CA50" s="44"/>
      <c r="CB50" s="44"/>
      <c r="CC50" s="44"/>
      <c r="CD50" s="44"/>
      <c r="CE50" s="44"/>
      <c r="CF50" s="44"/>
      <c r="CG50" s="44"/>
      <c r="CH50" s="44"/>
      <c r="CI50" s="44"/>
      <c r="CJ50" s="44"/>
      <c r="CK50" s="44"/>
      <c r="CL50" s="44"/>
      <c r="CM50" s="44"/>
      <c r="CN50" s="44"/>
      <c r="CO50" s="44"/>
      <c r="CP50" s="44"/>
      <c r="CQ50" s="44"/>
      <c r="CR50" s="44"/>
      <c r="CS50" s="44"/>
      <c r="CT50" s="44"/>
      <c r="CU50" s="44"/>
      <c r="CV50" s="44"/>
      <c r="CW50" s="44"/>
      <c r="CX50" s="44"/>
      <c r="CY50" s="44"/>
      <c r="CZ50" s="44"/>
      <c r="DA50" s="44"/>
      <c r="DB50" s="44"/>
      <c r="DC50" s="44"/>
      <c r="DD50" s="44"/>
      <c r="DE50" s="44"/>
      <c r="DF50" s="44"/>
      <c r="DG50" s="44"/>
      <c r="DH50" s="44"/>
      <c r="DI50" s="44"/>
      <c r="DJ50" s="44"/>
      <c r="DK50" s="44"/>
      <c r="DL50" s="44"/>
      <c r="DM50" s="44"/>
      <c r="DN50" s="44"/>
      <c r="DO50" s="44"/>
      <c r="DP50" s="44"/>
      <c r="DQ50" s="44"/>
      <c r="DR50" s="44"/>
      <c r="DS50" s="44"/>
      <c r="DT50" s="44"/>
      <c r="DU50" s="44"/>
      <c r="DV50" s="44"/>
      <c r="DW50" s="44"/>
      <c r="DX50" s="44"/>
      <c r="DY50" s="44"/>
      <c r="DZ50" s="44"/>
      <c r="EA50" s="44"/>
      <c r="EB50" s="44"/>
      <c r="EC50" s="44"/>
      <c r="ED50" s="44"/>
      <c r="EE50" s="44"/>
      <c r="EF50" s="44"/>
      <c r="EG50" s="44"/>
      <c r="EH50" s="44"/>
      <c r="EI50" s="44"/>
      <c r="EJ50" s="44"/>
      <c r="EK50" s="44"/>
      <c r="EL50" s="44"/>
      <c r="EM50" s="44"/>
      <c r="EN50" s="44"/>
      <c r="EO50" s="44"/>
      <c r="EP50" s="44"/>
      <c r="EQ50" s="44"/>
      <c r="ER50" s="44"/>
      <c r="ES50" s="44"/>
      <c r="ET50" s="44"/>
      <c r="EU50" s="44"/>
      <c r="EV50" s="44"/>
      <c r="EW50" s="44"/>
      <c r="EX50" s="44"/>
      <c r="EY50" s="44"/>
      <c r="EZ50" s="44"/>
      <c r="FA50" s="44"/>
      <c r="FB50" s="44"/>
      <c r="FC50" s="44"/>
      <c r="FD50" s="44"/>
      <c r="FE50" s="44"/>
      <c r="FF50" s="44"/>
      <c r="FG50" s="44"/>
      <c r="FH50" s="44"/>
      <c r="FI50" s="44"/>
      <c r="FJ50" s="44"/>
      <c r="FK50" s="44"/>
      <c r="FL50" s="44"/>
      <c r="FM50" s="44"/>
      <c r="FN50" s="44"/>
      <c r="FO50" s="44"/>
      <c r="FP50" s="44"/>
      <c r="FQ50" s="44"/>
      <c r="FR50" s="44"/>
      <c r="FS50" s="44"/>
      <c r="FT50" s="44"/>
      <c r="FU50" s="44"/>
      <c r="FV50" s="44"/>
      <c r="FW50" s="44"/>
      <c r="FX50" s="44"/>
      <c r="FY50" s="44"/>
      <c r="FZ50" s="44"/>
      <c r="GA50" s="44"/>
      <c r="GB50" s="44"/>
      <c r="GC50" s="44"/>
      <c r="GD50" s="44"/>
      <c r="GE50" s="44"/>
      <c r="GF50" s="44"/>
      <c r="GG50" s="44"/>
      <c r="GH50" s="44"/>
      <c r="GI50" s="44"/>
      <c r="GJ50" s="44"/>
      <c r="GK50" s="44"/>
      <c r="GL50" s="44"/>
      <c r="GM50" s="44"/>
      <c r="GN50" s="44"/>
      <c r="GO50" s="44"/>
      <c r="GP50" s="44"/>
      <c r="GQ50" s="44"/>
      <c r="GR50" s="44"/>
      <c r="GS50" s="44"/>
      <c r="GT50" s="44"/>
      <c r="GU50" s="44"/>
      <c r="GV50" s="44"/>
      <c r="GW50" s="44"/>
      <c r="GX50" s="44"/>
      <c r="GY50" s="44"/>
      <c r="GZ50" s="44"/>
      <c r="HA50" s="44"/>
      <c r="HB50" s="44"/>
      <c r="HC50" s="44"/>
      <c r="HD50" s="44"/>
      <c r="HE50" s="44"/>
      <c r="HF50" s="44"/>
      <c r="HG50" s="44"/>
      <c r="HH50" s="44"/>
      <c r="HI50" s="44"/>
      <c r="HJ50" s="44"/>
      <c r="HK50" s="44"/>
      <c r="HL50" s="44"/>
      <c r="HM50" s="44"/>
      <c r="HN50" s="44"/>
      <c r="HO50" s="44"/>
      <c r="HP50" s="44"/>
      <c r="HQ50" s="44"/>
      <c r="HR50" s="44"/>
      <c r="HS50" s="44"/>
      <c r="HT50" s="44"/>
      <c r="HU50" s="44"/>
      <c r="HV50" s="44"/>
      <c r="HW50" s="44"/>
      <c r="HX50" s="44"/>
      <c r="HY50" s="44"/>
      <c r="HZ50" s="44"/>
      <c r="IA50" s="44"/>
      <c r="IB50" s="44"/>
      <c r="IC50" s="44"/>
      <c r="ID50" s="44"/>
      <c r="IE50" s="44"/>
      <c r="IF50" s="44"/>
      <c r="IG50" s="44"/>
      <c r="IH50" s="44"/>
      <c r="II50" s="44"/>
      <c r="IJ50" s="44"/>
      <c r="IK50" s="44"/>
      <c r="IL50" s="44"/>
      <c r="IM50" s="44"/>
      <c r="IN50" s="44"/>
      <c r="IO50" s="44"/>
      <c r="IP50" s="44"/>
      <c r="IQ50" s="44"/>
      <c r="IR50" s="44"/>
      <c r="IS50" s="44"/>
      <c r="IT50" s="44"/>
      <c r="IU50" s="44"/>
      <c r="IV50" s="44"/>
    </row>
    <row r="51" spans="1:256" s="53" customFormat="1" x14ac:dyDescent="0.25">
      <c r="A51" s="45" t="s">
        <v>53</v>
      </c>
      <c r="B51" s="46" t="s">
        <v>51</v>
      </c>
      <c r="C51" s="47" t="s">
        <v>99</v>
      </c>
      <c r="D51" s="150"/>
      <c r="E51" s="48"/>
      <c r="F51" s="79">
        <v>634.98</v>
      </c>
      <c r="G51" s="80" t="s">
        <v>52</v>
      </c>
      <c r="H51" s="51" t="s">
        <v>73</v>
      </c>
      <c r="I51" s="52" t="s">
        <v>34</v>
      </c>
    </row>
    <row r="52" spans="1:256" s="53" customFormat="1" x14ac:dyDescent="0.25">
      <c r="A52" s="45" t="s">
        <v>53</v>
      </c>
      <c r="B52" s="46" t="s">
        <v>51</v>
      </c>
      <c r="C52" s="98" t="s">
        <v>100</v>
      </c>
      <c r="E52" s="99"/>
      <c r="F52" s="49">
        <v>9.2799999999999994</v>
      </c>
      <c r="G52" s="51" t="s">
        <v>52</v>
      </c>
      <c r="H52" s="58" t="s">
        <v>61</v>
      </c>
      <c r="I52" s="60" t="s">
        <v>60</v>
      </c>
    </row>
    <row r="53" spans="1:256" s="53" customFormat="1" x14ac:dyDescent="0.25">
      <c r="A53" s="45" t="s">
        <v>77</v>
      </c>
      <c r="B53" s="98" t="s">
        <v>69</v>
      </c>
      <c r="C53" s="98" t="s">
        <v>82</v>
      </c>
      <c r="E53" s="99"/>
      <c r="F53" s="49">
        <v>864.99</v>
      </c>
      <c r="G53" s="51" t="s">
        <v>70</v>
      </c>
      <c r="H53" s="58"/>
      <c r="I53" s="60" t="s">
        <v>171</v>
      </c>
    </row>
    <row r="54" spans="1:256" s="53" customFormat="1" x14ac:dyDescent="0.25">
      <c r="A54" s="97" t="s">
        <v>53</v>
      </c>
      <c r="B54" s="98" t="s">
        <v>195</v>
      </c>
      <c r="C54" s="98" t="s">
        <v>196</v>
      </c>
      <c r="E54" s="99"/>
      <c r="F54" s="57">
        <v>2990.76</v>
      </c>
      <c r="G54" s="51" t="s">
        <v>198</v>
      </c>
      <c r="H54" s="58"/>
      <c r="I54" s="60" t="s">
        <v>200</v>
      </c>
    </row>
    <row r="55" spans="1:256" s="161" customFormat="1" x14ac:dyDescent="0.25">
      <c r="A55" s="177" t="s">
        <v>166</v>
      </c>
      <c r="B55" s="178" t="s">
        <v>167</v>
      </c>
      <c r="C55" s="178" t="s">
        <v>168</v>
      </c>
      <c r="D55" s="161">
        <v>499.99</v>
      </c>
      <c r="E55" s="179"/>
      <c r="F55" s="180"/>
      <c r="G55" s="181" t="s">
        <v>169</v>
      </c>
      <c r="H55" s="182"/>
      <c r="I55" s="183" t="s">
        <v>170</v>
      </c>
    </row>
    <row r="56" spans="1:256" s="53" customFormat="1" x14ac:dyDescent="0.25">
      <c r="A56" s="97"/>
      <c r="B56" s="98"/>
      <c r="C56" s="98"/>
      <c r="E56" s="99"/>
      <c r="F56" s="57"/>
      <c r="G56" s="51"/>
      <c r="H56" s="58"/>
      <c r="I56" s="59"/>
    </row>
    <row r="57" spans="1:256" s="53" customFormat="1" x14ac:dyDescent="0.25">
      <c r="A57" s="97"/>
      <c r="B57" s="100"/>
      <c r="C57" s="100"/>
      <c r="E57" s="101"/>
      <c r="F57" s="49"/>
      <c r="G57" s="51"/>
      <c r="H57" s="58"/>
      <c r="I57" s="60"/>
    </row>
    <row r="58" spans="1:256" s="44" customFormat="1" x14ac:dyDescent="0.25">
      <c r="A58" s="97"/>
      <c r="B58" s="98"/>
      <c r="C58" s="98"/>
      <c r="D58" s="57"/>
      <c r="E58" s="99"/>
      <c r="F58" s="49"/>
      <c r="G58" s="51"/>
      <c r="H58" s="58"/>
      <c r="I58" s="60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3"/>
      <c r="AM58" s="53"/>
      <c r="AN58" s="53"/>
      <c r="AO58" s="53"/>
      <c r="AP58" s="53"/>
      <c r="AQ58" s="53"/>
      <c r="AR58" s="53"/>
      <c r="AS58" s="53"/>
      <c r="AT58" s="53"/>
      <c r="AU58" s="53"/>
      <c r="AV58" s="53"/>
      <c r="AW58" s="53"/>
      <c r="AX58" s="53"/>
      <c r="AY58" s="53"/>
      <c r="AZ58" s="53"/>
      <c r="BA58" s="53"/>
      <c r="BB58" s="53"/>
      <c r="BC58" s="53"/>
      <c r="BD58" s="53"/>
      <c r="BE58" s="53"/>
      <c r="BF58" s="53"/>
      <c r="BG58" s="53"/>
      <c r="BH58" s="53"/>
      <c r="BI58" s="53"/>
      <c r="BJ58" s="53"/>
      <c r="BK58" s="53"/>
      <c r="BL58" s="53"/>
      <c r="BM58" s="53"/>
      <c r="BN58" s="53"/>
      <c r="BO58" s="53"/>
      <c r="BP58" s="53"/>
      <c r="BQ58" s="53"/>
      <c r="BR58" s="53"/>
      <c r="BS58" s="53"/>
      <c r="BT58" s="53"/>
      <c r="BU58" s="53"/>
      <c r="BV58" s="53"/>
      <c r="BW58" s="53"/>
      <c r="BX58" s="53"/>
      <c r="BY58" s="53"/>
      <c r="BZ58" s="53"/>
      <c r="CA58" s="53"/>
      <c r="CB58" s="53"/>
      <c r="CC58" s="53"/>
      <c r="CD58" s="53"/>
      <c r="CE58" s="53"/>
      <c r="CF58" s="53"/>
      <c r="CG58" s="53"/>
      <c r="CH58" s="53"/>
      <c r="CI58" s="53"/>
      <c r="CJ58" s="53"/>
      <c r="CK58" s="53"/>
      <c r="CL58" s="53"/>
      <c r="CM58" s="53"/>
      <c r="CN58" s="53"/>
      <c r="CO58" s="53"/>
      <c r="CP58" s="53"/>
      <c r="CQ58" s="53"/>
      <c r="CR58" s="53"/>
      <c r="CS58" s="53"/>
      <c r="CT58" s="53"/>
      <c r="CU58" s="53"/>
      <c r="CV58" s="53"/>
      <c r="CW58" s="53"/>
      <c r="CX58" s="53"/>
      <c r="CY58" s="53"/>
      <c r="CZ58" s="53"/>
      <c r="DA58" s="53"/>
      <c r="DB58" s="53"/>
      <c r="DC58" s="53"/>
      <c r="DD58" s="53"/>
      <c r="DE58" s="53"/>
      <c r="DF58" s="53"/>
      <c r="DG58" s="53"/>
      <c r="DH58" s="53"/>
      <c r="DI58" s="53"/>
      <c r="DJ58" s="53"/>
      <c r="DK58" s="53"/>
      <c r="DL58" s="53"/>
      <c r="DM58" s="53"/>
      <c r="DN58" s="53"/>
      <c r="DO58" s="53"/>
      <c r="DP58" s="53"/>
      <c r="DQ58" s="53"/>
      <c r="DR58" s="53"/>
      <c r="DS58" s="53"/>
      <c r="DT58" s="53"/>
      <c r="DU58" s="53"/>
      <c r="DV58" s="53"/>
      <c r="DW58" s="53"/>
      <c r="DX58" s="53"/>
      <c r="DY58" s="53"/>
      <c r="DZ58" s="53"/>
      <c r="EA58" s="53"/>
      <c r="EB58" s="53"/>
      <c r="EC58" s="53"/>
      <c r="ED58" s="53"/>
      <c r="EE58" s="53"/>
      <c r="EF58" s="53"/>
      <c r="EG58" s="53"/>
      <c r="EH58" s="53"/>
      <c r="EI58" s="53"/>
      <c r="EJ58" s="53"/>
      <c r="EK58" s="53"/>
      <c r="EL58" s="53"/>
      <c r="EM58" s="53"/>
      <c r="EN58" s="53"/>
      <c r="EO58" s="53"/>
      <c r="EP58" s="53"/>
      <c r="EQ58" s="53"/>
      <c r="ER58" s="53"/>
      <c r="ES58" s="53"/>
      <c r="ET58" s="53"/>
      <c r="EU58" s="53"/>
      <c r="EV58" s="53"/>
      <c r="EW58" s="53"/>
      <c r="EX58" s="53"/>
      <c r="EY58" s="53"/>
      <c r="EZ58" s="53"/>
      <c r="FA58" s="53"/>
      <c r="FB58" s="53"/>
      <c r="FC58" s="53"/>
      <c r="FD58" s="53"/>
      <c r="FE58" s="53"/>
      <c r="FF58" s="53"/>
      <c r="FG58" s="53"/>
      <c r="FH58" s="53"/>
      <c r="FI58" s="53"/>
      <c r="FJ58" s="53"/>
      <c r="FK58" s="53"/>
      <c r="FL58" s="53"/>
      <c r="FM58" s="53"/>
      <c r="FN58" s="53"/>
      <c r="FO58" s="53"/>
      <c r="FP58" s="53"/>
      <c r="FQ58" s="53"/>
      <c r="FR58" s="53"/>
      <c r="FS58" s="53"/>
      <c r="FT58" s="53"/>
      <c r="FU58" s="53"/>
      <c r="FV58" s="53"/>
      <c r="FW58" s="53"/>
      <c r="FX58" s="53"/>
      <c r="FY58" s="53"/>
      <c r="FZ58" s="53"/>
      <c r="GA58" s="53"/>
      <c r="GB58" s="53"/>
      <c r="GC58" s="53"/>
      <c r="GD58" s="53"/>
      <c r="GE58" s="53"/>
      <c r="GF58" s="53"/>
      <c r="GG58" s="53"/>
      <c r="GH58" s="53"/>
      <c r="GI58" s="53"/>
      <c r="GJ58" s="53"/>
      <c r="GK58" s="53"/>
      <c r="GL58" s="53"/>
      <c r="GM58" s="53"/>
      <c r="GN58" s="53"/>
      <c r="GO58" s="53"/>
      <c r="GP58" s="53"/>
      <c r="GQ58" s="53"/>
      <c r="GR58" s="53"/>
      <c r="GS58" s="53"/>
      <c r="GT58" s="53"/>
      <c r="GU58" s="53"/>
      <c r="GV58" s="53"/>
      <c r="GW58" s="53"/>
      <c r="GX58" s="53"/>
      <c r="GY58" s="53"/>
      <c r="GZ58" s="53"/>
      <c r="HA58" s="53"/>
      <c r="HB58" s="53"/>
      <c r="HC58" s="53"/>
      <c r="HD58" s="53"/>
      <c r="HE58" s="53"/>
      <c r="HF58" s="53"/>
      <c r="HG58" s="53"/>
      <c r="HH58" s="53"/>
      <c r="HI58" s="53"/>
      <c r="HJ58" s="53"/>
      <c r="HK58" s="53"/>
      <c r="HL58" s="53"/>
      <c r="HM58" s="53"/>
      <c r="HN58" s="53"/>
      <c r="HO58" s="53"/>
      <c r="HP58" s="53"/>
      <c r="HQ58" s="53"/>
      <c r="HR58" s="53"/>
      <c r="HS58" s="53"/>
      <c r="HT58" s="53"/>
      <c r="HU58" s="53"/>
      <c r="HV58" s="53"/>
      <c r="HW58" s="53"/>
      <c r="HX58" s="53"/>
      <c r="HY58" s="53"/>
      <c r="HZ58" s="53"/>
      <c r="IA58" s="53"/>
      <c r="IB58" s="53"/>
      <c r="IC58" s="53"/>
      <c r="ID58" s="53"/>
      <c r="IE58" s="53"/>
      <c r="IF58" s="53"/>
      <c r="IG58" s="53"/>
      <c r="IH58" s="53"/>
      <c r="II58" s="53"/>
      <c r="IJ58" s="53"/>
      <c r="IK58" s="53"/>
      <c r="IL58" s="53"/>
      <c r="IM58" s="53"/>
      <c r="IN58" s="53"/>
      <c r="IO58" s="53"/>
      <c r="IP58" s="53"/>
      <c r="IQ58" s="53"/>
      <c r="IR58" s="53"/>
      <c r="IS58" s="53"/>
      <c r="IT58" s="53"/>
      <c r="IU58" s="53"/>
      <c r="IV58" s="53"/>
    </row>
    <row r="59" spans="1:256" s="44" customFormat="1" x14ac:dyDescent="0.25">
      <c r="A59" s="102"/>
      <c r="B59" s="64"/>
      <c r="C59" s="65" t="s">
        <v>19</v>
      </c>
      <c r="D59" s="38"/>
      <c r="E59" s="66"/>
      <c r="F59" s="82">
        <f>SUM(D51:D57)+SUM(F51:F57)</f>
        <v>5000</v>
      </c>
      <c r="G59" s="83"/>
      <c r="H59" s="42"/>
      <c r="I59" s="43"/>
    </row>
    <row r="60" spans="1:256" s="44" customFormat="1" x14ac:dyDescent="0.25">
      <c r="A60" s="102"/>
      <c r="B60" s="64"/>
      <c r="C60" s="68" t="s">
        <v>20</v>
      </c>
      <c r="D60" s="38"/>
      <c r="E60" s="66"/>
      <c r="F60" s="82">
        <f>E50-F59</f>
        <v>0</v>
      </c>
      <c r="G60" s="66"/>
      <c r="H60" s="42"/>
      <c r="I60" s="85"/>
    </row>
    <row r="61" spans="1:256" s="64" customFormat="1" x14ac:dyDescent="0.25">
      <c r="A61" s="102"/>
      <c r="C61" s="65"/>
      <c r="D61" s="96"/>
      <c r="E61" s="81"/>
      <c r="F61" s="82"/>
      <c r="G61" s="103"/>
      <c r="H61" s="42"/>
      <c r="I61" s="43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  <c r="BM61" s="44"/>
      <c r="BN61" s="44"/>
      <c r="BO61" s="44"/>
      <c r="BP61" s="44"/>
      <c r="BQ61" s="44"/>
      <c r="BR61" s="44"/>
      <c r="BS61" s="44"/>
      <c r="BT61" s="44"/>
      <c r="BU61" s="44"/>
      <c r="BV61" s="44"/>
      <c r="BW61" s="44"/>
      <c r="BX61" s="44"/>
      <c r="BY61" s="44"/>
      <c r="BZ61" s="44"/>
      <c r="CA61" s="44"/>
      <c r="CB61" s="44"/>
      <c r="CC61" s="44"/>
      <c r="CD61" s="44"/>
      <c r="CE61" s="44"/>
      <c r="CF61" s="44"/>
      <c r="CG61" s="44"/>
      <c r="CH61" s="44"/>
      <c r="CI61" s="44"/>
      <c r="CJ61" s="44"/>
      <c r="CK61" s="44"/>
      <c r="CL61" s="44"/>
      <c r="CM61" s="44"/>
      <c r="CN61" s="44"/>
      <c r="CO61" s="44"/>
      <c r="CP61" s="44"/>
      <c r="CQ61" s="44"/>
      <c r="CR61" s="44"/>
      <c r="CS61" s="44"/>
      <c r="CT61" s="44"/>
      <c r="CU61" s="44"/>
      <c r="CV61" s="44"/>
      <c r="CW61" s="44"/>
      <c r="CX61" s="44"/>
      <c r="CY61" s="44"/>
      <c r="CZ61" s="44"/>
      <c r="DA61" s="44"/>
      <c r="DB61" s="44"/>
      <c r="DC61" s="44"/>
      <c r="DD61" s="44"/>
      <c r="DE61" s="44"/>
      <c r="DF61" s="44"/>
      <c r="DG61" s="44"/>
      <c r="DH61" s="44"/>
      <c r="DI61" s="44"/>
      <c r="DJ61" s="44"/>
      <c r="DK61" s="44"/>
      <c r="DL61" s="44"/>
      <c r="DM61" s="44"/>
      <c r="DN61" s="44"/>
      <c r="DO61" s="44"/>
      <c r="DP61" s="44"/>
      <c r="DQ61" s="44"/>
      <c r="DR61" s="44"/>
      <c r="DS61" s="44"/>
      <c r="DT61" s="44"/>
      <c r="DU61" s="44"/>
      <c r="DV61" s="44"/>
      <c r="DW61" s="44"/>
      <c r="DX61" s="44"/>
      <c r="DY61" s="44"/>
      <c r="DZ61" s="44"/>
      <c r="EA61" s="44"/>
      <c r="EB61" s="44"/>
      <c r="EC61" s="44"/>
      <c r="ED61" s="44"/>
      <c r="EE61" s="44"/>
      <c r="EF61" s="44"/>
      <c r="EG61" s="44"/>
      <c r="EH61" s="44"/>
      <c r="EI61" s="44"/>
      <c r="EJ61" s="44"/>
      <c r="EK61" s="44"/>
      <c r="EL61" s="44"/>
      <c r="EM61" s="44"/>
      <c r="EN61" s="44"/>
      <c r="EO61" s="44"/>
      <c r="EP61" s="44"/>
      <c r="EQ61" s="44"/>
      <c r="ER61" s="44"/>
      <c r="ES61" s="44"/>
      <c r="ET61" s="44"/>
      <c r="EU61" s="44"/>
      <c r="EV61" s="44"/>
      <c r="EW61" s="44"/>
      <c r="EX61" s="44"/>
      <c r="EY61" s="44"/>
      <c r="EZ61" s="44"/>
      <c r="FA61" s="44"/>
      <c r="FB61" s="44"/>
      <c r="FC61" s="44"/>
      <c r="FD61" s="44"/>
      <c r="FE61" s="44"/>
      <c r="FF61" s="44"/>
      <c r="FG61" s="44"/>
      <c r="FH61" s="44"/>
      <c r="FI61" s="44"/>
      <c r="FJ61" s="44"/>
      <c r="FK61" s="44"/>
      <c r="FL61" s="44"/>
      <c r="FM61" s="44"/>
      <c r="FN61" s="44"/>
      <c r="FO61" s="44"/>
      <c r="FP61" s="44"/>
      <c r="FQ61" s="44"/>
      <c r="FR61" s="44"/>
      <c r="FS61" s="44"/>
      <c r="FT61" s="44"/>
      <c r="FU61" s="44"/>
      <c r="FV61" s="44"/>
      <c r="FW61" s="44"/>
      <c r="FX61" s="44"/>
      <c r="FY61" s="44"/>
      <c r="FZ61" s="44"/>
      <c r="GA61" s="44"/>
      <c r="GB61" s="44"/>
      <c r="GC61" s="44"/>
      <c r="GD61" s="44"/>
      <c r="GE61" s="44"/>
      <c r="GF61" s="44"/>
      <c r="GG61" s="44"/>
      <c r="GH61" s="44"/>
      <c r="GI61" s="44"/>
      <c r="GJ61" s="44"/>
      <c r="GK61" s="44"/>
      <c r="GL61" s="44"/>
      <c r="GM61" s="44"/>
      <c r="GN61" s="44"/>
      <c r="GO61" s="44"/>
      <c r="GP61" s="44"/>
      <c r="GQ61" s="44"/>
      <c r="GR61" s="44"/>
      <c r="GS61" s="44"/>
      <c r="GT61" s="44"/>
      <c r="GU61" s="44"/>
      <c r="GV61" s="44"/>
      <c r="GW61" s="44"/>
      <c r="GX61" s="44"/>
      <c r="GY61" s="44"/>
      <c r="GZ61" s="44"/>
      <c r="HA61" s="44"/>
      <c r="HB61" s="44"/>
      <c r="HC61" s="44"/>
      <c r="HD61" s="44"/>
      <c r="HE61" s="44"/>
      <c r="HF61" s="44"/>
      <c r="HG61" s="44"/>
      <c r="HH61" s="44"/>
      <c r="HI61" s="44"/>
      <c r="HJ61" s="44"/>
      <c r="HK61" s="44"/>
      <c r="HL61" s="44"/>
      <c r="HM61" s="44"/>
      <c r="HN61" s="44"/>
      <c r="HO61" s="44"/>
      <c r="HP61" s="44"/>
      <c r="HQ61" s="44"/>
      <c r="HR61" s="44"/>
      <c r="HS61" s="44"/>
      <c r="HT61" s="44"/>
      <c r="HU61" s="44"/>
      <c r="HV61" s="44"/>
      <c r="HW61" s="44"/>
      <c r="HX61" s="44"/>
      <c r="HY61" s="44"/>
      <c r="HZ61" s="44"/>
      <c r="IA61" s="44"/>
      <c r="IB61" s="44"/>
      <c r="IC61" s="44"/>
      <c r="ID61" s="44"/>
      <c r="IE61" s="44"/>
      <c r="IF61" s="44"/>
      <c r="IG61" s="44"/>
      <c r="IH61" s="44"/>
      <c r="II61" s="44"/>
      <c r="IJ61" s="44"/>
      <c r="IK61" s="44"/>
      <c r="IL61" s="44"/>
      <c r="IM61" s="44"/>
      <c r="IN61" s="44"/>
      <c r="IO61" s="44"/>
      <c r="IP61" s="44"/>
      <c r="IQ61" s="44"/>
      <c r="IR61" s="44"/>
      <c r="IS61" s="44"/>
      <c r="IT61" s="44"/>
      <c r="IU61" s="44"/>
      <c r="IV61" s="44"/>
    </row>
    <row r="62" spans="1:256" s="44" customFormat="1" ht="15.75" thickBot="1" x14ac:dyDescent="0.3">
      <c r="A62" s="187"/>
      <c r="B62" s="187"/>
      <c r="C62" s="87"/>
      <c r="D62" s="89"/>
      <c r="E62" s="90"/>
      <c r="F62" s="104"/>
      <c r="G62" s="92"/>
      <c r="H62" s="93"/>
      <c r="I62" s="105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64"/>
      <c r="AL62" s="64"/>
      <c r="AM62" s="64"/>
      <c r="AN62" s="64"/>
      <c r="AO62" s="64"/>
      <c r="AP62" s="64"/>
      <c r="AQ62" s="64"/>
      <c r="AR62" s="64"/>
      <c r="AS62" s="64"/>
      <c r="AT62" s="64"/>
      <c r="AU62" s="64"/>
      <c r="AV62" s="64"/>
      <c r="AW62" s="64"/>
      <c r="AX62" s="64"/>
      <c r="AY62" s="64"/>
      <c r="AZ62" s="64"/>
      <c r="BA62" s="64"/>
      <c r="BB62" s="64"/>
      <c r="BC62" s="64"/>
      <c r="BD62" s="64"/>
      <c r="BE62" s="64"/>
      <c r="BF62" s="64"/>
      <c r="BG62" s="64"/>
      <c r="BH62" s="64"/>
      <c r="BI62" s="64"/>
      <c r="BJ62" s="64"/>
      <c r="BK62" s="64"/>
      <c r="BL62" s="64"/>
      <c r="BM62" s="64"/>
      <c r="BN62" s="64"/>
      <c r="BO62" s="64"/>
      <c r="BP62" s="64"/>
      <c r="BQ62" s="64"/>
      <c r="BR62" s="64"/>
      <c r="BS62" s="64"/>
      <c r="BT62" s="64"/>
      <c r="BU62" s="64"/>
      <c r="BV62" s="64"/>
      <c r="BW62" s="64"/>
      <c r="BX62" s="64"/>
      <c r="BY62" s="64"/>
      <c r="BZ62" s="64"/>
      <c r="CA62" s="64"/>
      <c r="CB62" s="64"/>
      <c r="CC62" s="64"/>
      <c r="CD62" s="64"/>
      <c r="CE62" s="64"/>
      <c r="CF62" s="64"/>
      <c r="CG62" s="64"/>
      <c r="CH62" s="64"/>
      <c r="CI62" s="64"/>
      <c r="CJ62" s="64"/>
      <c r="CK62" s="64"/>
      <c r="CL62" s="64"/>
      <c r="CM62" s="64"/>
      <c r="CN62" s="64"/>
      <c r="CO62" s="64"/>
      <c r="CP62" s="64"/>
      <c r="CQ62" s="64"/>
      <c r="CR62" s="64"/>
      <c r="CS62" s="64"/>
      <c r="CT62" s="64"/>
      <c r="CU62" s="64"/>
      <c r="CV62" s="64"/>
      <c r="CW62" s="64"/>
      <c r="CX62" s="64"/>
      <c r="CY62" s="64"/>
      <c r="CZ62" s="64"/>
      <c r="DA62" s="64"/>
      <c r="DB62" s="64"/>
      <c r="DC62" s="64"/>
      <c r="DD62" s="64"/>
      <c r="DE62" s="64"/>
      <c r="DF62" s="64"/>
      <c r="DG62" s="64"/>
      <c r="DH62" s="64"/>
      <c r="DI62" s="64"/>
      <c r="DJ62" s="64"/>
      <c r="DK62" s="64"/>
      <c r="DL62" s="64"/>
      <c r="DM62" s="64"/>
      <c r="DN62" s="64"/>
      <c r="DO62" s="64"/>
      <c r="DP62" s="64"/>
      <c r="DQ62" s="64"/>
      <c r="DR62" s="64"/>
      <c r="DS62" s="64"/>
      <c r="DT62" s="64"/>
      <c r="DU62" s="64"/>
      <c r="DV62" s="64"/>
      <c r="DW62" s="64"/>
      <c r="DX62" s="64"/>
      <c r="DY62" s="64"/>
      <c r="DZ62" s="64"/>
      <c r="EA62" s="64"/>
      <c r="EB62" s="64"/>
      <c r="EC62" s="64"/>
      <c r="ED62" s="64"/>
      <c r="EE62" s="64"/>
      <c r="EF62" s="64"/>
      <c r="EG62" s="64"/>
      <c r="EH62" s="64"/>
      <c r="EI62" s="64"/>
      <c r="EJ62" s="64"/>
      <c r="EK62" s="64"/>
      <c r="EL62" s="64"/>
      <c r="EM62" s="64"/>
      <c r="EN62" s="64"/>
      <c r="EO62" s="64"/>
      <c r="EP62" s="64"/>
      <c r="EQ62" s="64"/>
      <c r="ER62" s="64"/>
      <c r="ES62" s="64"/>
      <c r="ET62" s="64"/>
      <c r="EU62" s="64"/>
      <c r="EV62" s="64"/>
      <c r="EW62" s="64"/>
      <c r="EX62" s="64"/>
      <c r="EY62" s="64"/>
      <c r="EZ62" s="64"/>
      <c r="FA62" s="64"/>
      <c r="FB62" s="64"/>
      <c r="FC62" s="64"/>
      <c r="FD62" s="64"/>
      <c r="FE62" s="64"/>
      <c r="FF62" s="64"/>
      <c r="FG62" s="64"/>
      <c r="FH62" s="64"/>
      <c r="FI62" s="64"/>
      <c r="FJ62" s="64"/>
      <c r="FK62" s="64"/>
      <c r="FL62" s="64"/>
      <c r="FM62" s="64"/>
      <c r="FN62" s="64"/>
      <c r="FO62" s="64"/>
      <c r="FP62" s="64"/>
      <c r="FQ62" s="64"/>
      <c r="FR62" s="64"/>
      <c r="FS62" s="64"/>
      <c r="FT62" s="64"/>
      <c r="FU62" s="64"/>
      <c r="FV62" s="64"/>
      <c r="FW62" s="64"/>
      <c r="FX62" s="64"/>
      <c r="FY62" s="64"/>
      <c r="FZ62" s="64"/>
      <c r="GA62" s="64"/>
      <c r="GB62" s="64"/>
      <c r="GC62" s="64"/>
      <c r="GD62" s="64"/>
      <c r="GE62" s="64"/>
      <c r="GF62" s="64"/>
      <c r="GG62" s="64"/>
      <c r="GH62" s="64"/>
      <c r="GI62" s="64"/>
      <c r="GJ62" s="64"/>
      <c r="GK62" s="64"/>
      <c r="GL62" s="64"/>
      <c r="GM62" s="64"/>
      <c r="GN62" s="64"/>
      <c r="GO62" s="64"/>
      <c r="GP62" s="64"/>
      <c r="GQ62" s="64"/>
      <c r="GR62" s="64"/>
      <c r="GS62" s="64"/>
      <c r="GT62" s="64"/>
      <c r="GU62" s="64"/>
      <c r="GV62" s="64"/>
      <c r="GW62" s="64"/>
      <c r="GX62" s="64"/>
      <c r="GY62" s="64"/>
      <c r="GZ62" s="64"/>
      <c r="HA62" s="64"/>
      <c r="HB62" s="64"/>
      <c r="HC62" s="64"/>
      <c r="HD62" s="64"/>
      <c r="HE62" s="64"/>
      <c r="HF62" s="64"/>
      <c r="HG62" s="64"/>
      <c r="HH62" s="64"/>
      <c r="HI62" s="64"/>
      <c r="HJ62" s="64"/>
      <c r="HK62" s="64"/>
      <c r="HL62" s="64"/>
      <c r="HM62" s="64"/>
      <c r="HN62" s="64"/>
      <c r="HO62" s="64"/>
      <c r="HP62" s="64"/>
      <c r="HQ62" s="64"/>
      <c r="HR62" s="64"/>
      <c r="HS62" s="64"/>
      <c r="HT62" s="64"/>
      <c r="HU62" s="64"/>
      <c r="HV62" s="64"/>
      <c r="HW62" s="64"/>
      <c r="HX62" s="64"/>
      <c r="HY62" s="64"/>
      <c r="HZ62" s="64"/>
      <c r="IA62" s="64"/>
      <c r="IB62" s="64"/>
      <c r="IC62" s="64"/>
      <c r="ID62" s="64"/>
      <c r="IE62" s="64"/>
      <c r="IF62" s="64"/>
      <c r="IG62" s="64"/>
      <c r="IH62" s="64"/>
      <c r="II62" s="64"/>
      <c r="IJ62" s="64"/>
      <c r="IK62" s="64"/>
      <c r="IL62" s="64"/>
      <c r="IM62" s="64"/>
      <c r="IN62" s="64"/>
      <c r="IO62" s="64"/>
      <c r="IP62" s="64"/>
      <c r="IQ62" s="64"/>
      <c r="IR62" s="64"/>
      <c r="IS62" s="64"/>
      <c r="IT62" s="64"/>
      <c r="IU62" s="64"/>
      <c r="IV62" s="64"/>
    </row>
    <row r="63" spans="1:256" s="44" customFormat="1" ht="14.25" x14ac:dyDescent="0.2">
      <c r="A63" s="84"/>
      <c r="B63" s="64"/>
      <c r="C63" s="64"/>
      <c r="D63" s="38"/>
      <c r="E63" s="95"/>
      <c r="F63" s="38"/>
      <c r="G63" s="41"/>
      <c r="H63" s="42"/>
      <c r="I63" s="43"/>
    </row>
    <row r="64" spans="1:256" s="44" customFormat="1" x14ac:dyDescent="0.25">
      <c r="A64" s="76" t="s">
        <v>13</v>
      </c>
      <c r="B64" s="36">
        <v>62124590</v>
      </c>
      <c r="C64" s="65"/>
      <c r="D64" s="38"/>
      <c r="E64" s="39">
        <v>2500</v>
      </c>
      <c r="F64" s="96"/>
      <c r="G64" s="41"/>
      <c r="H64" s="42"/>
      <c r="I64" s="85"/>
      <c r="J64" s="53"/>
    </row>
    <row r="65" spans="1:256" s="53" customFormat="1" x14ac:dyDescent="0.25">
      <c r="A65" s="45"/>
      <c r="B65" s="46"/>
      <c r="C65" s="46"/>
      <c r="D65" s="49"/>
      <c r="E65" s="48"/>
      <c r="F65" s="49"/>
      <c r="G65" s="50"/>
      <c r="H65" s="51"/>
      <c r="I65" s="52"/>
    </row>
    <row r="66" spans="1:256" s="53" customFormat="1" x14ac:dyDescent="0.25">
      <c r="A66" s="45" t="s">
        <v>91</v>
      </c>
      <c r="B66" s="46" t="s">
        <v>90</v>
      </c>
      <c r="C66" s="46" t="s">
        <v>92</v>
      </c>
      <c r="D66" s="49"/>
      <c r="E66" s="48"/>
      <c r="F66" s="49">
        <v>200</v>
      </c>
      <c r="G66" s="50">
        <v>104924</v>
      </c>
      <c r="H66" s="51" t="s">
        <v>94</v>
      </c>
      <c r="I66" s="52" t="s">
        <v>93</v>
      </c>
    </row>
    <row r="67" spans="1:256" s="53" customFormat="1" x14ac:dyDescent="0.25">
      <c r="A67" s="45" t="s">
        <v>91</v>
      </c>
      <c r="B67" s="46" t="s">
        <v>13</v>
      </c>
      <c r="C67" s="61" t="s">
        <v>109</v>
      </c>
      <c r="D67" s="49"/>
      <c r="E67" s="48"/>
      <c r="F67" s="49">
        <v>99</v>
      </c>
      <c r="G67" s="50"/>
      <c r="H67" s="51"/>
      <c r="I67" s="52" t="s">
        <v>108</v>
      </c>
    </row>
    <row r="68" spans="1:256" s="53" customFormat="1" x14ac:dyDescent="0.25">
      <c r="A68" s="175" t="s">
        <v>91</v>
      </c>
      <c r="B68" s="46" t="s">
        <v>119</v>
      </c>
      <c r="C68" s="46" t="s">
        <v>120</v>
      </c>
      <c r="D68" s="49"/>
      <c r="E68" s="48"/>
      <c r="F68" s="49">
        <v>150</v>
      </c>
      <c r="G68" s="50">
        <v>105670</v>
      </c>
      <c r="H68" s="51" t="s">
        <v>126</v>
      </c>
      <c r="I68" s="52" t="s">
        <v>121</v>
      </c>
    </row>
    <row r="69" spans="1:256" s="53" customFormat="1" x14ac:dyDescent="0.25">
      <c r="A69" s="175" t="s">
        <v>91</v>
      </c>
      <c r="B69" s="46" t="s">
        <v>157</v>
      </c>
      <c r="C69" s="46" t="s">
        <v>158</v>
      </c>
      <c r="D69" s="49"/>
      <c r="E69" s="48"/>
      <c r="F69" s="49">
        <v>150</v>
      </c>
      <c r="G69" s="50"/>
      <c r="H69" s="51" t="s">
        <v>164</v>
      </c>
      <c r="I69" s="52"/>
    </row>
    <row r="70" spans="1:256" s="53" customFormat="1" x14ac:dyDescent="0.25">
      <c r="A70" s="175" t="s">
        <v>91</v>
      </c>
      <c r="B70" s="46" t="s">
        <v>157</v>
      </c>
      <c r="C70" s="46" t="s">
        <v>158</v>
      </c>
      <c r="D70" s="49"/>
      <c r="E70" s="48"/>
      <c r="F70" s="49">
        <v>-150</v>
      </c>
      <c r="G70" s="50"/>
      <c r="H70" s="51" t="s">
        <v>165</v>
      </c>
      <c r="I70" s="52"/>
    </row>
    <row r="71" spans="1:256" s="53" customFormat="1" x14ac:dyDescent="0.25">
      <c r="A71" s="45" t="s">
        <v>91</v>
      </c>
      <c r="B71" s="46" t="s">
        <v>157</v>
      </c>
      <c r="C71" s="46" t="s">
        <v>180</v>
      </c>
      <c r="D71" s="49"/>
      <c r="E71" s="48"/>
      <c r="F71" s="49">
        <v>99</v>
      </c>
      <c r="G71" s="50">
        <v>106756</v>
      </c>
      <c r="H71" s="51"/>
      <c r="I71" s="52" t="s">
        <v>181</v>
      </c>
    </row>
    <row r="72" spans="1:256" s="53" customFormat="1" x14ac:dyDescent="0.25">
      <c r="A72" s="45" t="s">
        <v>91</v>
      </c>
      <c r="B72" s="46" t="s">
        <v>179</v>
      </c>
      <c r="C72" s="46" t="s">
        <v>180</v>
      </c>
      <c r="D72" s="49"/>
      <c r="E72" s="48"/>
      <c r="F72" s="49">
        <v>99</v>
      </c>
      <c r="G72" s="50">
        <v>106756</v>
      </c>
      <c r="H72" s="51"/>
      <c r="I72" s="52" t="s">
        <v>181</v>
      </c>
    </row>
    <row r="73" spans="1:256" s="53" customFormat="1" x14ac:dyDescent="0.25">
      <c r="A73" s="45" t="s">
        <v>91</v>
      </c>
      <c r="B73" s="46" t="s">
        <v>130</v>
      </c>
      <c r="C73" s="46" t="s">
        <v>173</v>
      </c>
      <c r="D73" s="49"/>
      <c r="E73" s="48"/>
      <c r="F73" s="49">
        <v>46.8</v>
      </c>
      <c r="G73" s="50">
        <v>106582</v>
      </c>
      <c r="H73" s="51"/>
      <c r="I73" s="52" t="s">
        <v>174</v>
      </c>
    </row>
    <row r="74" spans="1:256" s="53" customFormat="1" x14ac:dyDescent="0.25">
      <c r="A74" s="45" t="s">
        <v>91</v>
      </c>
      <c r="B74" s="46" t="s">
        <v>130</v>
      </c>
      <c r="C74" s="46" t="s">
        <v>178</v>
      </c>
      <c r="D74" s="49"/>
      <c r="E74" s="48"/>
      <c r="F74" s="49">
        <v>118</v>
      </c>
      <c r="G74" s="50">
        <v>106725</v>
      </c>
      <c r="H74" s="51"/>
      <c r="I74" s="52" t="s">
        <v>174</v>
      </c>
    </row>
    <row r="75" spans="1:256" s="53" customFormat="1" x14ac:dyDescent="0.25">
      <c r="A75" s="45" t="s">
        <v>91</v>
      </c>
      <c r="B75" s="46" t="s">
        <v>13</v>
      </c>
      <c r="C75" s="46" t="s">
        <v>189</v>
      </c>
      <c r="D75" s="49"/>
      <c r="E75" s="48"/>
      <c r="F75" s="49">
        <v>45.71</v>
      </c>
      <c r="G75" s="50">
        <v>106854</v>
      </c>
      <c r="H75" s="51"/>
      <c r="I75" s="52" t="s">
        <v>187</v>
      </c>
    </row>
    <row r="76" spans="1:256" s="53" customFormat="1" x14ac:dyDescent="0.25">
      <c r="A76" s="45" t="s">
        <v>91</v>
      </c>
      <c r="B76" s="46" t="s">
        <v>13</v>
      </c>
      <c r="C76" s="46" t="s">
        <v>190</v>
      </c>
      <c r="D76" s="49"/>
      <c r="E76" s="48"/>
      <c r="F76" s="49">
        <v>82.99</v>
      </c>
      <c r="G76" s="50">
        <v>106854</v>
      </c>
      <c r="H76" s="51"/>
      <c r="I76" s="52" t="s">
        <v>187</v>
      </c>
    </row>
    <row r="77" spans="1:256" s="53" customFormat="1" x14ac:dyDescent="0.25">
      <c r="A77" s="45" t="s">
        <v>91</v>
      </c>
      <c r="B77" s="46" t="s">
        <v>13</v>
      </c>
      <c r="C77" s="46" t="s">
        <v>185</v>
      </c>
      <c r="D77" s="49"/>
      <c r="E77" s="48"/>
      <c r="F77" s="49">
        <v>375.95</v>
      </c>
      <c r="G77" s="50">
        <v>106854</v>
      </c>
      <c r="H77" s="51"/>
      <c r="I77" s="52" t="s">
        <v>187</v>
      </c>
    </row>
    <row r="78" spans="1:256" s="53" customFormat="1" x14ac:dyDescent="0.25">
      <c r="A78" s="45" t="s">
        <v>91</v>
      </c>
      <c r="B78" s="46" t="s">
        <v>13</v>
      </c>
      <c r="C78" s="46" t="s">
        <v>191</v>
      </c>
      <c r="D78" s="49"/>
      <c r="E78" s="48"/>
      <c r="F78" s="49">
        <v>133.91999999999999</v>
      </c>
      <c r="G78" s="50">
        <v>106854</v>
      </c>
      <c r="H78" s="51"/>
      <c r="I78" s="52" t="s">
        <v>186</v>
      </c>
    </row>
    <row r="79" spans="1:256" s="161" customFormat="1" x14ac:dyDescent="0.25">
      <c r="A79" s="154" t="s">
        <v>91</v>
      </c>
      <c r="B79" s="155" t="s">
        <v>141</v>
      </c>
      <c r="C79" s="155" t="s">
        <v>142</v>
      </c>
      <c r="D79" s="156">
        <f>1050-0.37</f>
        <v>1049.6300000000001</v>
      </c>
      <c r="E79" s="157"/>
      <c r="F79" s="156"/>
      <c r="G79" s="158">
        <v>105816</v>
      </c>
      <c r="H79" s="159"/>
      <c r="I79" s="160" t="s">
        <v>175</v>
      </c>
    </row>
    <row r="80" spans="1:256" s="44" customFormat="1" x14ac:dyDescent="0.25">
      <c r="A80" s="45"/>
      <c r="B80" s="46"/>
      <c r="C80" s="46"/>
      <c r="D80" s="49"/>
      <c r="E80" s="48"/>
      <c r="F80" s="49"/>
      <c r="G80" s="50"/>
      <c r="H80" s="51"/>
      <c r="I80" s="52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3"/>
      <c r="AM80" s="53"/>
      <c r="AN80" s="53"/>
      <c r="AO80" s="53"/>
      <c r="AP80" s="53"/>
      <c r="AQ80" s="53"/>
      <c r="AR80" s="53"/>
      <c r="AS80" s="53"/>
      <c r="AT80" s="53"/>
      <c r="AU80" s="53"/>
      <c r="AV80" s="53"/>
      <c r="AW80" s="53"/>
      <c r="AX80" s="53"/>
      <c r="AY80" s="53"/>
      <c r="AZ80" s="53"/>
      <c r="BA80" s="53"/>
      <c r="BB80" s="53"/>
      <c r="BC80" s="53"/>
      <c r="BD80" s="53"/>
      <c r="BE80" s="53"/>
      <c r="BF80" s="53"/>
      <c r="BG80" s="53"/>
      <c r="BH80" s="53"/>
      <c r="BI80" s="53"/>
      <c r="BJ80" s="53"/>
      <c r="BK80" s="53"/>
      <c r="BL80" s="53"/>
      <c r="BM80" s="53"/>
      <c r="BN80" s="53"/>
      <c r="BO80" s="53"/>
      <c r="BP80" s="53"/>
      <c r="BQ80" s="53"/>
      <c r="BR80" s="53"/>
      <c r="BS80" s="53"/>
      <c r="BT80" s="53"/>
      <c r="BU80" s="53"/>
      <c r="BV80" s="53"/>
      <c r="BW80" s="53"/>
      <c r="BX80" s="53"/>
      <c r="BY80" s="53"/>
      <c r="BZ80" s="53"/>
      <c r="CA80" s="53"/>
      <c r="CB80" s="53"/>
      <c r="CC80" s="53"/>
      <c r="CD80" s="53"/>
      <c r="CE80" s="53"/>
      <c r="CF80" s="53"/>
      <c r="CG80" s="53"/>
      <c r="CH80" s="53"/>
      <c r="CI80" s="53"/>
      <c r="CJ80" s="53"/>
      <c r="CK80" s="53"/>
      <c r="CL80" s="53"/>
      <c r="CM80" s="53"/>
      <c r="CN80" s="53"/>
      <c r="CO80" s="53"/>
      <c r="CP80" s="53"/>
      <c r="CQ80" s="53"/>
      <c r="CR80" s="53"/>
      <c r="CS80" s="53"/>
      <c r="CT80" s="53"/>
      <c r="CU80" s="53"/>
      <c r="CV80" s="53"/>
      <c r="CW80" s="53"/>
      <c r="CX80" s="53"/>
      <c r="CY80" s="53"/>
      <c r="CZ80" s="53"/>
      <c r="DA80" s="53"/>
      <c r="DB80" s="53"/>
      <c r="DC80" s="53"/>
      <c r="DD80" s="53"/>
      <c r="DE80" s="53"/>
      <c r="DF80" s="53"/>
      <c r="DG80" s="53"/>
      <c r="DH80" s="53"/>
      <c r="DI80" s="53"/>
      <c r="DJ80" s="53"/>
      <c r="DK80" s="53"/>
      <c r="DL80" s="53"/>
      <c r="DM80" s="53"/>
      <c r="DN80" s="53"/>
      <c r="DO80" s="53"/>
      <c r="DP80" s="53"/>
      <c r="DQ80" s="53"/>
      <c r="DR80" s="53"/>
      <c r="DS80" s="53"/>
      <c r="DT80" s="53"/>
      <c r="DU80" s="53"/>
      <c r="DV80" s="53"/>
      <c r="DW80" s="53"/>
      <c r="DX80" s="53"/>
      <c r="DY80" s="53"/>
      <c r="DZ80" s="53"/>
      <c r="EA80" s="53"/>
      <c r="EB80" s="53"/>
      <c r="EC80" s="53"/>
      <c r="ED80" s="53"/>
      <c r="EE80" s="53"/>
      <c r="EF80" s="53"/>
      <c r="EG80" s="53"/>
      <c r="EH80" s="53"/>
      <c r="EI80" s="53"/>
      <c r="EJ80" s="53"/>
      <c r="EK80" s="53"/>
      <c r="EL80" s="53"/>
      <c r="EM80" s="53"/>
      <c r="EN80" s="53"/>
      <c r="EO80" s="53"/>
      <c r="EP80" s="53"/>
      <c r="EQ80" s="53"/>
      <c r="ER80" s="53"/>
      <c r="ES80" s="53"/>
      <c r="ET80" s="53"/>
      <c r="EU80" s="53"/>
      <c r="EV80" s="53"/>
      <c r="EW80" s="53"/>
      <c r="EX80" s="53"/>
      <c r="EY80" s="53"/>
      <c r="EZ80" s="53"/>
      <c r="FA80" s="53"/>
      <c r="FB80" s="53"/>
      <c r="FC80" s="53"/>
      <c r="FD80" s="53"/>
      <c r="FE80" s="53"/>
      <c r="FF80" s="53"/>
      <c r="FG80" s="53"/>
      <c r="FH80" s="53"/>
      <c r="FI80" s="53"/>
      <c r="FJ80" s="53"/>
      <c r="FK80" s="53"/>
      <c r="FL80" s="53"/>
      <c r="FM80" s="53"/>
      <c r="FN80" s="53"/>
      <c r="FO80" s="53"/>
      <c r="FP80" s="53"/>
      <c r="FQ80" s="53"/>
      <c r="FR80" s="53"/>
      <c r="FS80" s="53"/>
      <c r="FT80" s="53"/>
      <c r="FU80" s="53"/>
      <c r="FV80" s="53"/>
      <c r="FW80" s="53"/>
      <c r="FX80" s="53"/>
      <c r="FY80" s="53"/>
      <c r="FZ80" s="53"/>
      <c r="GA80" s="53"/>
      <c r="GB80" s="53"/>
      <c r="GC80" s="53"/>
      <c r="GD80" s="53"/>
      <c r="GE80" s="53"/>
      <c r="GF80" s="53"/>
      <c r="GG80" s="53"/>
      <c r="GH80" s="53"/>
      <c r="GI80" s="53"/>
      <c r="GJ80" s="53"/>
      <c r="GK80" s="53"/>
      <c r="GL80" s="53"/>
      <c r="GM80" s="53"/>
      <c r="GN80" s="53"/>
      <c r="GO80" s="53"/>
      <c r="GP80" s="53"/>
      <c r="GQ80" s="53"/>
      <c r="GR80" s="53"/>
      <c r="GS80" s="53"/>
      <c r="GT80" s="53"/>
      <c r="GU80" s="53"/>
      <c r="GV80" s="53"/>
      <c r="GW80" s="53"/>
      <c r="GX80" s="53"/>
      <c r="GY80" s="53"/>
      <c r="GZ80" s="53"/>
      <c r="HA80" s="53"/>
      <c r="HB80" s="53"/>
      <c r="HC80" s="53"/>
      <c r="HD80" s="53"/>
      <c r="HE80" s="53"/>
      <c r="HF80" s="53"/>
      <c r="HG80" s="53"/>
      <c r="HH80" s="53"/>
      <c r="HI80" s="53"/>
      <c r="HJ80" s="53"/>
      <c r="HK80" s="53"/>
      <c r="HL80" s="53"/>
      <c r="HM80" s="53"/>
      <c r="HN80" s="53"/>
      <c r="HO80" s="53"/>
      <c r="HP80" s="53"/>
      <c r="HQ80" s="53"/>
      <c r="HR80" s="53"/>
      <c r="HS80" s="53"/>
      <c r="HT80" s="53"/>
      <c r="HU80" s="53"/>
      <c r="HV80" s="53"/>
      <c r="HW80" s="53"/>
      <c r="HX80" s="53"/>
      <c r="HY80" s="53"/>
      <c r="HZ80" s="53"/>
      <c r="IA80" s="53"/>
      <c r="IB80" s="53"/>
      <c r="IC80" s="53"/>
      <c r="ID80" s="53"/>
      <c r="IE80" s="53"/>
      <c r="IF80" s="53"/>
      <c r="IG80" s="53"/>
      <c r="IH80" s="53"/>
      <c r="II80" s="53"/>
      <c r="IJ80" s="53"/>
      <c r="IK80" s="53"/>
      <c r="IL80" s="53"/>
      <c r="IM80" s="53"/>
      <c r="IN80" s="53"/>
      <c r="IO80" s="53"/>
      <c r="IP80" s="53"/>
      <c r="IQ80" s="53"/>
      <c r="IR80" s="53"/>
      <c r="IS80" s="53"/>
      <c r="IT80" s="53"/>
      <c r="IU80" s="53"/>
      <c r="IV80" s="53"/>
    </row>
    <row r="81" spans="1:256" s="44" customFormat="1" x14ac:dyDescent="0.25">
      <c r="A81" s="102"/>
      <c r="B81" s="64"/>
      <c r="C81" s="65" t="s">
        <v>19</v>
      </c>
      <c r="D81" s="38"/>
      <c r="E81" s="66"/>
      <c r="F81" s="82">
        <f>SUM(F65:F79)+SUM(D65:D79)</f>
        <v>2500</v>
      </c>
      <c r="G81" s="83"/>
      <c r="H81" s="42"/>
      <c r="I81" s="43"/>
    </row>
    <row r="82" spans="1:256" s="44" customFormat="1" x14ac:dyDescent="0.25">
      <c r="A82" s="102"/>
      <c r="B82" s="64"/>
      <c r="C82" s="68" t="s">
        <v>20</v>
      </c>
      <c r="D82" s="38"/>
      <c r="E82" s="66"/>
      <c r="F82" s="82">
        <f>E64-F81</f>
        <v>0</v>
      </c>
      <c r="G82" s="66"/>
      <c r="H82" s="42"/>
      <c r="I82" s="85"/>
    </row>
    <row r="83" spans="1:256" s="64" customFormat="1" x14ac:dyDescent="0.25">
      <c r="A83" s="102"/>
      <c r="C83" s="65"/>
      <c r="D83" s="96"/>
      <c r="E83" s="81"/>
      <c r="F83" s="82"/>
      <c r="G83" s="103"/>
      <c r="H83" s="42"/>
      <c r="I83" s="43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  <c r="BK83" s="44"/>
      <c r="BL83" s="44"/>
      <c r="BM83" s="44"/>
      <c r="BN83" s="44"/>
      <c r="BO83" s="44"/>
      <c r="BP83" s="44"/>
      <c r="BQ83" s="44"/>
      <c r="BR83" s="44"/>
      <c r="BS83" s="44"/>
      <c r="BT83" s="44"/>
      <c r="BU83" s="44"/>
      <c r="BV83" s="44"/>
      <c r="BW83" s="44"/>
      <c r="BX83" s="44"/>
      <c r="BY83" s="44"/>
      <c r="BZ83" s="44"/>
      <c r="CA83" s="44"/>
      <c r="CB83" s="44"/>
      <c r="CC83" s="44"/>
      <c r="CD83" s="44"/>
      <c r="CE83" s="44"/>
      <c r="CF83" s="44"/>
      <c r="CG83" s="44"/>
      <c r="CH83" s="44"/>
      <c r="CI83" s="44"/>
      <c r="CJ83" s="44"/>
      <c r="CK83" s="44"/>
      <c r="CL83" s="44"/>
      <c r="CM83" s="44"/>
      <c r="CN83" s="44"/>
      <c r="CO83" s="44"/>
      <c r="CP83" s="44"/>
      <c r="CQ83" s="44"/>
      <c r="CR83" s="44"/>
      <c r="CS83" s="44"/>
      <c r="CT83" s="44"/>
      <c r="CU83" s="44"/>
      <c r="CV83" s="44"/>
      <c r="CW83" s="44"/>
      <c r="CX83" s="44"/>
      <c r="CY83" s="44"/>
      <c r="CZ83" s="44"/>
      <c r="DA83" s="44"/>
      <c r="DB83" s="44"/>
      <c r="DC83" s="44"/>
      <c r="DD83" s="44"/>
      <c r="DE83" s="44"/>
      <c r="DF83" s="44"/>
      <c r="DG83" s="44"/>
      <c r="DH83" s="44"/>
      <c r="DI83" s="44"/>
      <c r="DJ83" s="44"/>
      <c r="DK83" s="44"/>
      <c r="DL83" s="44"/>
      <c r="DM83" s="44"/>
      <c r="DN83" s="44"/>
      <c r="DO83" s="44"/>
      <c r="DP83" s="44"/>
      <c r="DQ83" s="44"/>
      <c r="DR83" s="44"/>
      <c r="DS83" s="44"/>
      <c r="DT83" s="44"/>
      <c r="DU83" s="44"/>
      <c r="DV83" s="44"/>
      <c r="DW83" s="44"/>
      <c r="DX83" s="44"/>
      <c r="DY83" s="44"/>
      <c r="DZ83" s="44"/>
      <c r="EA83" s="44"/>
      <c r="EB83" s="44"/>
      <c r="EC83" s="44"/>
      <c r="ED83" s="44"/>
      <c r="EE83" s="44"/>
      <c r="EF83" s="44"/>
      <c r="EG83" s="44"/>
      <c r="EH83" s="44"/>
      <c r="EI83" s="44"/>
      <c r="EJ83" s="44"/>
      <c r="EK83" s="44"/>
      <c r="EL83" s="44"/>
      <c r="EM83" s="44"/>
      <c r="EN83" s="44"/>
      <c r="EO83" s="44"/>
      <c r="EP83" s="44"/>
      <c r="EQ83" s="44"/>
      <c r="ER83" s="44"/>
      <c r="ES83" s="44"/>
      <c r="ET83" s="44"/>
      <c r="EU83" s="44"/>
      <c r="EV83" s="44"/>
      <c r="EW83" s="44"/>
      <c r="EX83" s="44"/>
      <c r="EY83" s="44"/>
      <c r="EZ83" s="44"/>
      <c r="FA83" s="44"/>
      <c r="FB83" s="44"/>
      <c r="FC83" s="44"/>
      <c r="FD83" s="44"/>
      <c r="FE83" s="44"/>
      <c r="FF83" s="44"/>
      <c r="FG83" s="44"/>
      <c r="FH83" s="44"/>
      <c r="FI83" s="44"/>
      <c r="FJ83" s="44"/>
      <c r="FK83" s="44"/>
      <c r="FL83" s="44"/>
      <c r="FM83" s="44"/>
      <c r="FN83" s="44"/>
      <c r="FO83" s="44"/>
      <c r="FP83" s="44"/>
      <c r="FQ83" s="44"/>
      <c r="FR83" s="44"/>
      <c r="FS83" s="44"/>
      <c r="FT83" s="44"/>
      <c r="FU83" s="44"/>
      <c r="FV83" s="44"/>
      <c r="FW83" s="44"/>
      <c r="FX83" s="44"/>
      <c r="FY83" s="44"/>
      <c r="FZ83" s="44"/>
      <c r="GA83" s="44"/>
      <c r="GB83" s="44"/>
      <c r="GC83" s="44"/>
      <c r="GD83" s="44"/>
      <c r="GE83" s="44"/>
      <c r="GF83" s="44"/>
      <c r="GG83" s="44"/>
      <c r="GH83" s="44"/>
      <c r="GI83" s="44"/>
      <c r="GJ83" s="44"/>
      <c r="GK83" s="44"/>
      <c r="GL83" s="44"/>
      <c r="GM83" s="44"/>
      <c r="GN83" s="44"/>
      <c r="GO83" s="44"/>
      <c r="GP83" s="44"/>
      <c r="GQ83" s="44"/>
      <c r="GR83" s="44"/>
      <c r="GS83" s="44"/>
      <c r="GT83" s="44"/>
      <c r="GU83" s="44"/>
      <c r="GV83" s="44"/>
      <c r="GW83" s="44"/>
      <c r="GX83" s="44"/>
      <c r="GY83" s="44"/>
      <c r="GZ83" s="44"/>
      <c r="HA83" s="44"/>
      <c r="HB83" s="44"/>
      <c r="HC83" s="44"/>
      <c r="HD83" s="44"/>
      <c r="HE83" s="44"/>
      <c r="HF83" s="44"/>
      <c r="HG83" s="44"/>
      <c r="HH83" s="44"/>
      <c r="HI83" s="44"/>
      <c r="HJ83" s="44"/>
      <c r="HK83" s="44"/>
      <c r="HL83" s="44"/>
      <c r="HM83" s="44"/>
      <c r="HN83" s="44"/>
      <c r="HO83" s="44"/>
      <c r="HP83" s="44"/>
      <c r="HQ83" s="44"/>
      <c r="HR83" s="44"/>
      <c r="HS83" s="44"/>
      <c r="HT83" s="44"/>
      <c r="HU83" s="44"/>
      <c r="HV83" s="44"/>
      <c r="HW83" s="44"/>
      <c r="HX83" s="44"/>
      <c r="HY83" s="44"/>
      <c r="HZ83" s="44"/>
      <c r="IA83" s="44"/>
      <c r="IB83" s="44"/>
      <c r="IC83" s="44"/>
      <c r="ID83" s="44"/>
      <c r="IE83" s="44"/>
      <c r="IF83" s="44"/>
      <c r="IG83" s="44"/>
      <c r="IH83" s="44"/>
      <c r="II83" s="44"/>
      <c r="IJ83" s="44"/>
      <c r="IK83" s="44"/>
      <c r="IL83" s="44"/>
      <c r="IM83" s="44"/>
      <c r="IN83" s="44"/>
      <c r="IO83" s="44"/>
      <c r="IP83" s="44"/>
      <c r="IQ83" s="44"/>
      <c r="IR83" s="44"/>
      <c r="IS83" s="44"/>
      <c r="IT83" s="44"/>
      <c r="IU83" s="44"/>
      <c r="IV83" s="44"/>
    </row>
    <row r="84" spans="1:256" s="64" customFormat="1" ht="15.75" thickBot="1" x14ac:dyDescent="0.3">
      <c r="A84" s="187"/>
      <c r="B84" s="187"/>
      <c r="C84" s="87"/>
      <c r="D84" s="89"/>
      <c r="E84" s="90"/>
      <c r="F84" s="104"/>
      <c r="G84" s="92"/>
      <c r="H84" s="93"/>
      <c r="I84" s="105"/>
    </row>
    <row r="85" spans="1:256" s="44" customFormat="1" x14ac:dyDescent="0.25">
      <c r="A85" s="190"/>
      <c r="B85" s="190"/>
      <c r="C85" s="64"/>
      <c r="D85" s="38"/>
      <c r="E85" s="66"/>
      <c r="F85" s="103"/>
      <c r="G85" s="41"/>
      <c r="H85" s="42"/>
      <c r="I85" s="106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64"/>
      <c r="AG85" s="64"/>
      <c r="AH85" s="64"/>
      <c r="AI85" s="64"/>
      <c r="AJ85" s="64"/>
      <c r="AK85" s="64"/>
      <c r="AL85" s="64"/>
      <c r="AM85" s="64"/>
      <c r="AN85" s="64"/>
      <c r="AO85" s="64"/>
      <c r="AP85" s="64"/>
      <c r="AQ85" s="64"/>
      <c r="AR85" s="64"/>
      <c r="AS85" s="64"/>
      <c r="AT85" s="64"/>
      <c r="AU85" s="64"/>
      <c r="AV85" s="64"/>
      <c r="AW85" s="64"/>
      <c r="AX85" s="64"/>
      <c r="AY85" s="64"/>
      <c r="AZ85" s="64"/>
      <c r="BA85" s="64"/>
      <c r="BB85" s="64"/>
      <c r="BC85" s="64"/>
      <c r="BD85" s="64"/>
      <c r="BE85" s="64"/>
      <c r="BF85" s="64"/>
      <c r="BG85" s="64"/>
      <c r="BH85" s="64"/>
      <c r="BI85" s="64"/>
      <c r="BJ85" s="64"/>
      <c r="BK85" s="64"/>
      <c r="BL85" s="64"/>
      <c r="BM85" s="64"/>
      <c r="BN85" s="64"/>
      <c r="BO85" s="64"/>
      <c r="BP85" s="64"/>
      <c r="BQ85" s="64"/>
      <c r="BR85" s="64"/>
      <c r="BS85" s="64"/>
      <c r="BT85" s="64"/>
      <c r="BU85" s="64"/>
      <c r="BV85" s="64"/>
      <c r="BW85" s="64"/>
      <c r="BX85" s="64"/>
      <c r="BY85" s="64"/>
      <c r="BZ85" s="64"/>
      <c r="CA85" s="64"/>
      <c r="CB85" s="64"/>
      <c r="CC85" s="64"/>
      <c r="CD85" s="64"/>
      <c r="CE85" s="64"/>
      <c r="CF85" s="64"/>
      <c r="CG85" s="64"/>
      <c r="CH85" s="64"/>
      <c r="CI85" s="64"/>
      <c r="CJ85" s="64"/>
      <c r="CK85" s="64"/>
      <c r="CL85" s="64"/>
      <c r="CM85" s="64"/>
      <c r="CN85" s="64"/>
      <c r="CO85" s="64"/>
      <c r="CP85" s="64"/>
      <c r="CQ85" s="64"/>
      <c r="CR85" s="64"/>
      <c r="CS85" s="64"/>
      <c r="CT85" s="64"/>
      <c r="CU85" s="64"/>
      <c r="CV85" s="64"/>
      <c r="CW85" s="64"/>
      <c r="CX85" s="64"/>
      <c r="CY85" s="64"/>
      <c r="CZ85" s="64"/>
      <c r="DA85" s="64"/>
      <c r="DB85" s="64"/>
      <c r="DC85" s="64"/>
      <c r="DD85" s="64"/>
      <c r="DE85" s="64"/>
      <c r="DF85" s="64"/>
      <c r="DG85" s="64"/>
      <c r="DH85" s="64"/>
      <c r="DI85" s="64"/>
      <c r="DJ85" s="64"/>
      <c r="DK85" s="64"/>
      <c r="DL85" s="64"/>
      <c r="DM85" s="64"/>
      <c r="DN85" s="64"/>
      <c r="DO85" s="64"/>
      <c r="DP85" s="64"/>
      <c r="DQ85" s="64"/>
      <c r="DR85" s="64"/>
      <c r="DS85" s="64"/>
      <c r="DT85" s="64"/>
      <c r="DU85" s="64"/>
      <c r="DV85" s="64"/>
      <c r="DW85" s="64"/>
      <c r="DX85" s="64"/>
      <c r="DY85" s="64"/>
      <c r="DZ85" s="64"/>
      <c r="EA85" s="64"/>
      <c r="EB85" s="64"/>
      <c r="EC85" s="64"/>
      <c r="ED85" s="64"/>
      <c r="EE85" s="64"/>
      <c r="EF85" s="64"/>
      <c r="EG85" s="64"/>
      <c r="EH85" s="64"/>
      <c r="EI85" s="64"/>
      <c r="EJ85" s="64"/>
      <c r="EK85" s="64"/>
      <c r="EL85" s="64"/>
      <c r="EM85" s="64"/>
      <c r="EN85" s="64"/>
      <c r="EO85" s="64"/>
      <c r="EP85" s="64"/>
      <c r="EQ85" s="64"/>
      <c r="ER85" s="64"/>
      <c r="ES85" s="64"/>
      <c r="ET85" s="64"/>
      <c r="EU85" s="64"/>
      <c r="EV85" s="64"/>
      <c r="EW85" s="64"/>
      <c r="EX85" s="64"/>
      <c r="EY85" s="64"/>
      <c r="EZ85" s="64"/>
      <c r="FA85" s="64"/>
      <c r="FB85" s="64"/>
      <c r="FC85" s="64"/>
      <c r="FD85" s="64"/>
      <c r="FE85" s="64"/>
      <c r="FF85" s="64"/>
      <c r="FG85" s="64"/>
      <c r="FH85" s="64"/>
      <c r="FI85" s="64"/>
      <c r="FJ85" s="64"/>
      <c r="FK85" s="64"/>
      <c r="FL85" s="64"/>
      <c r="FM85" s="64"/>
      <c r="FN85" s="64"/>
      <c r="FO85" s="64"/>
      <c r="FP85" s="64"/>
      <c r="FQ85" s="64"/>
      <c r="FR85" s="64"/>
      <c r="FS85" s="64"/>
      <c r="FT85" s="64"/>
      <c r="FU85" s="64"/>
      <c r="FV85" s="64"/>
      <c r="FW85" s="64"/>
      <c r="FX85" s="64"/>
      <c r="FY85" s="64"/>
      <c r="FZ85" s="64"/>
      <c r="GA85" s="64"/>
      <c r="GB85" s="64"/>
      <c r="GC85" s="64"/>
      <c r="GD85" s="64"/>
      <c r="GE85" s="64"/>
      <c r="GF85" s="64"/>
      <c r="GG85" s="64"/>
      <c r="GH85" s="64"/>
      <c r="GI85" s="64"/>
      <c r="GJ85" s="64"/>
      <c r="GK85" s="64"/>
      <c r="GL85" s="64"/>
      <c r="GM85" s="64"/>
      <c r="GN85" s="64"/>
      <c r="GO85" s="64"/>
      <c r="GP85" s="64"/>
      <c r="GQ85" s="64"/>
      <c r="GR85" s="64"/>
      <c r="GS85" s="64"/>
      <c r="GT85" s="64"/>
      <c r="GU85" s="64"/>
      <c r="GV85" s="64"/>
      <c r="GW85" s="64"/>
      <c r="GX85" s="64"/>
      <c r="GY85" s="64"/>
      <c r="GZ85" s="64"/>
      <c r="HA85" s="64"/>
      <c r="HB85" s="64"/>
      <c r="HC85" s="64"/>
      <c r="HD85" s="64"/>
      <c r="HE85" s="64"/>
      <c r="HF85" s="64"/>
      <c r="HG85" s="64"/>
      <c r="HH85" s="64"/>
      <c r="HI85" s="64"/>
      <c r="HJ85" s="64"/>
      <c r="HK85" s="64"/>
      <c r="HL85" s="64"/>
      <c r="HM85" s="64"/>
      <c r="HN85" s="64"/>
      <c r="HO85" s="64"/>
      <c r="HP85" s="64"/>
      <c r="HQ85" s="64"/>
      <c r="HR85" s="64"/>
      <c r="HS85" s="64"/>
      <c r="HT85" s="64"/>
      <c r="HU85" s="64"/>
      <c r="HV85" s="64"/>
      <c r="HW85" s="64"/>
      <c r="HX85" s="64"/>
      <c r="HY85" s="64"/>
      <c r="HZ85" s="64"/>
      <c r="IA85" s="64"/>
      <c r="IB85" s="64"/>
      <c r="IC85" s="64"/>
      <c r="ID85" s="64"/>
      <c r="IE85" s="64"/>
      <c r="IF85" s="64"/>
      <c r="IG85" s="64"/>
      <c r="IH85" s="64"/>
      <c r="II85" s="64"/>
      <c r="IJ85" s="64"/>
      <c r="IK85" s="64"/>
      <c r="IL85" s="64"/>
      <c r="IM85" s="64"/>
      <c r="IN85" s="64"/>
      <c r="IO85" s="64"/>
      <c r="IP85" s="64"/>
      <c r="IQ85" s="64"/>
      <c r="IR85" s="64"/>
      <c r="IS85" s="64"/>
      <c r="IT85" s="64"/>
      <c r="IU85" s="64"/>
      <c r="IV85" s="64"/>
    </row>
    <row r="86" spans="1:256" s="64" customFormat="1" x14ac:dyDescent="0.25">
      <c r="A86" s="102"/>
      <c r="C86" s="44"/>
      <c r="D86" s="107"/>
      <c r="E86" s="108"/>
      <c r="F86" s="109"/>
      <c r="G86" s="41"/>
      <c r="H86" s="42"/>
      <c r="I86" s="110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  <c r="AM86" s="44"/>
      <c r="AN86" s="44"/>
      <c r="AO86" s="44"/>
      <c r="AP86" s="44"/>
      <c r="AQ86" s="44"/>
      <c r="AR86" s="44"/>
      <c r="AS86" s="44"/>
      <c r="AT86" s="44"/>
      <c r="AU86" s="44"/>
      <c r="AV86" s="44"/>
      <c r="AW86" s="44"/>
      <c r="AX86" s="44"/>
      <c r="AY86" s="44"/>
      <c r="AZ86" s="44"/>
      <c r="BA86" s="44"/>
      <c r="BB86" s="44"/>
      <c r="BC86" s="44"/>
      <c r="BD86" s="44"/>
      <c r="BE86" s="44"/>
      <c r="BF86" s="44"/>
      <c r="BG86" s="44"/>
      <c r="BH86" s="44"/>
      <c r="BI86" s="44"/>
      <c r="BJ86" s="44"/>
      <c r="BK86" s="44"/>
      <c r="BL86" s="44"/>
      <c r="BM86" s="44"/>
      <c r="BN86" s="44"/>
      <c r="BO86" s="44"/>
      <c r="BP86" s="44"/>
      <c r="BQ86" s="44"/>
      <c r="BR86" s="44"/>
      <c r="BS86" s="44"/>
      <c r="BT86" s="44"/>
      <c r="BU86" s="44"/>
      <c r="BV86" s="44"/>
      <c r="BW86" s="44"/>
      <c r="BX86" s="44"/>
      <c r="BY86" s="44"/>
      <c r="BZ86" s="44"/>
      <c r="CA86" s="44"/>
      <c r="CB86" s="44"/>
      <c r="CC86" s="44"/>
      <c r="CD86" s="44"/>
      <c r="CE86" s="44"/>
      <c r="CF86" s="44"/>
      <c r="CG86" s="44"/>
      <c r="CH86" s="44"/>
      <c r="CI86" s="44"/>
      <c r="CJ86" s="44"/>
      <c r="CK86" s="44"/>
      <c r="CL86" s="44"/>
      <c r="CM86" s="44"/>
      <c r="CN86" s="44"/>
      <c r="CO86" s="44"/>
      <c r="CP86" s="44"/>
      <c r="CQ86" s="44"/>
      <c r="CR86" s="44"/>
      <c r="CS86" s="44"/>
      <c r="CT86" s="44"/>
      <c r="CU86" s="44"/>
      <c r="CV86" s="44"/>
      <c r="CW86" s="44"/>
      <c r="CX86" s="44"/>
      <c r="CY86" s="44"/>
      <c r="CZ86" s="44"/>
      <c r="DA86" s="44"/>
      <c r="DB86" s="44"/>
      <c r="DC86" s="44"/>
      <c r="DD86" s="44"/>
      <c r="DE86" s="44"/>
      <c r="DF86" s="44"/>
      <c r="DG86" s="44"/>
      <c r="DH86" s="44"/>
      <c r="DI86" s="44"/>
      <c r="DJ86" s="44"/>
      <c r="DK86" s="44"/>
      <c r="DL86" s="44"/>
      <c r="DM86" s="44"/>
      <c r="DN86" s="44"/>
      <c r="DO86" s="44"/>
      <c r="DP86" s="44"/>
      <c r="DQ86" s="44"/>
      <c r="DR86" s="44"/>
      <c r="DS86" s="44"/>
      <c r="DT86" s="44"/>
      <c r="DU86" s="44"/>
      <c r="DV86" s="44"/>
      <c r="DW86" s="44"/>
      <c r="DX86" s="44"/>
      <c r="DY86" s="44"/>
      <c r="DZ86" s="44"/>
      <c r="EA86" s="44"/>
      <c r="EB86" s="44"/>
      <c r="EC86" s="44"/>
      <c r="ED86" s="44"/>
      <c r="EE86" s="44"/>
      <c r="EF86" s="44"/>
      <c r="EG86" s="44"/>
      <c r="EH86" s="44"/>
      <c r="EI86" s="44"/>
      <c r="EJ86" s="44"/>
      <c r="EK86" s="44"/>
      <c r="EL86" s="44"/>
      <c r="EM86" s="44"/>
      <c r="EN86" s="44"/>
      <c r="EO86" s="44"/>
      <c r="EP86" s="44"/>
      <c r="EQ86" s="44"/>
      <c r="ER86" s="44"/>
      <c r="ES86" s="44"/>
      <c r="ET86" s="44"/>
      <c r="EU86" s="44"/>
      <c r="EV86" s="44"/>
      <c r="EW86" s="44"/>
      <c r="EX86" s="44"/>
      <c r="EY86" s="44"/>
      <c r="EZ86" s="44"/>
      <c r="FA86" s="44"/>
      <c r="FB86" s="44"/>
      <c r="FC86" s="44"/>
      <c r="FD86" s="44"/>
      <c r="FE86" s="44"/>
      <c r="FF86" s="44"/>
      <c r="FG86" s="44"/>
      <c r="FH86" s="44"/>
      <c r="FI86" s="44"/>
      <c r="FJ86" s="44"/>
      <c r="FK86" s="44"/>
      <c r="FL86" s="44"/>
      <c r="FM86" s="44"/>
      <c r="FN86" s="44"/>
      <c r="FO86" s="44"/>
      <c r="FP86" s="44"/>
      <c r="FQ86" s="44"/>
      <c r="FR86" s="44"/>
      <c r="FS86" s="44"/>
      <c r="FT86" s="44"/>
      <c r="FU86" s="44"/>
      <c r="FV86" s="44"/>
      <c r="FW86" s="44"/>
      <c r="FX86" s="44"/>
      <c r="FY86" s="44"/>
      <c r="FZ86" s="44"/>
      <c r="GA86" s="44"/>
      <c r="GB86" s="44"/>
      <c r="GC86" s="44"/>
      <c r="GD86" s="44"/>
      <c r="GE86" s="44"/>
      <c r="GF86" s="44"/>
      <c r="GG86" s="44"/>
      <c r="GH86" s="44"/>
      <c r="GI86" s="44"/>
      <c r="GJ86" s="44"/>
      <c r="GK86" s="44"/>
      <c r="GL86" s="44"/>
      <c r="GM86" s="44"/>
      <c r="GN86" s="44"/>
      <c r="GO86" s="44"/>
      <c r="GP86" s="44"/>
      <c r="GQ86" s="44"/>
      <c r="GR86" s="44"/>
      <c r="GS86" s="44"/>
      <c r="GT86" s="44"/>
      <c r="GU86" s="44"/>
      <c r="GV86" s="44"/>
      <c r="GW86" s="44"/>
      <c r="GX86" s="44"/>
      <c r="GY86" s="44"/>
      <c r="GZ86" s="44"/>
      <c r="HA86" s="44"/>
      <c r="HB86" s="44"/>
      <c r="HC86" s="44"/>
      <c r="HD86" s="44"/>
      <c r="HE86" s="44"/>
      <c r="HF86" s="44"/>
      <c r="HG86" s="44"/>
      <c r="HH86" s="44"/>
      <c r="HI86" s="44"/>
      <c r="HJ86" s="44"/>
      <c r="HK86" s="44"/>
      <c r="HL86" s="44"/>
      <c r="HM86" s="44"/>
      <c r="HN86" s="44"/>
      <c r="HO86" s="44"/>
      <c r="HP86" s="44"/>
      <c r="HQ86" s="44"/>
      <c r="HR86" s="44"/>
      <c r="HS86" s="44"/>
      <c r="HT86" s="44"/>
      <c r="HU86" s="44"/>
      <c r="HV86" s="44"/>
      <c r="HW86" s="44"/>
      <c r="HX86" s="44"/>
      <c r="HY86" s="44"/>
      <c r="HZ86" s="44"/>
      <c r="IA86" s="44"/>
      <c r="IB86" s="44"/>
      <c r="IC86" s="44"/>
      <c r="ID86" s="44"/>
      <c r="IE86" s="44"/>
      <c r="IF86" s="44"/>
      <c r="IG86" s="44"/>
      <c r="IH86" s="44"/>
      <c r="II86" s="44"/>
      <c r="IJ86" s="44"/>
      <c r="IK86" s="44"/>
      <c r="IL86" s="44"/>
      <c r="IM86" s="44"/>
      <c r="IN86" s="44"/>
      <c r="IO86" s="44"/>
      <c r="IP86" s="44"/>
      <c r="IQ86" s="44"/>
      <c r="IR86" s="44"/>
      <c r="IS86" s="44"/>
      <c r="IT86" s="44"/>
      <c r="IU86" s="44"/>
      <c r="IV86" s="44"/>
    </row>
    <row r="87" spans="1:256" s="44" customFormat="1" x14ac:dyDescent="0.25">
      <c r="A87" s="65"/>
      <c r="B87" s="64"/>
      <c r="C87" s="188" t="s">
        <v>23</v>
      </c>
      <c r="D87" s="188"/>
      <c r="E87" s="188"/>
      <c r="F87" s="82">
        <f>SUM(F7:F28)+SUM(F36:F43)+SUM(F51:F57)+SUM(F66:F79)</f>
        <v>45546.61</v>
      </c>
      <c r="G87" s="103"/>
      <c r="H87" s="42"/>
      <c r="I87" s="106">
        <f>F87-G87</f>
        <v>45546.61</v>
      </c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64"/>
      <c r="AG87" s="64"/>
      <c r="AH87" s="64"/>
      <c r="AI87" s="64"/>
      <c r="AJ87" s="64"/>
      <c r="AK87" s="64"/>
      <c r="AL87" s="64"/>
      <c r="AM87" s="64"/>
      <c r="AN87" s="64"/>
      <c r="AO87" s="64"/>
      <c r="AP87" s="64"/>
      <c r="AQ87" s="64"/>
      <c r="AR87" s="64"/>
      <c r="AS87" s="64"/>
      <c r="AT87" s="64"/>
      <c r="AU87" s="64"/>
      <c r="AV87" s="64"/>
      <c r="AW87" s="64"/>
      <c r="AX87" s="64"/>
      <c r="AY87" s="64"/>
      <c r="AZ87" s="64"/>
      <c r="BA87" s="64"/>
      <c r="BB87" s="64"/>
      <c r="BC87" s="64"/>
      <c r="BD87" s="64"/>
      <c r="BE87" s="64"/>
      <c r="BF87" s="64"/>
      <c r="BG87" s="64"/>
      <c r="BH87" s="64"/>
      <c r="BI87" s="64"/>
      <c r="BJ87" s="64"/>
      <c r="BK87" s="64"/>
      <c r="BL87" s="64"/>
      <c r="BM87" s="64"/>
      <c r="BN87" s="64"/>
      <c r="BO87" s="64"/>
      <c r="BP87" s="64"/>
      <c r="BQ87" s="64"/>
      <c r="BR87" s="64"/>
      <c r="BS87" s="64"/>
      <c r="BT87" s="64"/>
      <c r="BU87" s="64"/>
      <c r="BV87" s="64"/>
      <c r="BW87" s="64"/>
      <c r="BX87" s="64"/>
      <c r="BY87" s="64"/>
      <c r="BZ87" s="64"/>
      <c r="CA87" s="64"/>
      <c r="CB87" s="64"/>
      <c r="CC87" s="64"/>
      <c r="CD87" s="64"/>
      <c r="CE87" s="64"/>
      <c r="CF87" s="64"/>
      <c r="CG87" s="64"/>
      <c r="CH87" s="64"/>
      <c r="CI87" s="64"/>
      <c r="CJ87" s="64"/>
      <c r="CK87" s="64"/>
      <c r="CL87" s="64"/>
      <c r="CM87" s="64"/>
      <c r="CN87" s="64"/>
      <c r="CO87" s="64"/>
      <c r="CP87" s="64"/>
      <c r="CQ87" s="64"/>
      <c r="CR87" s="64"/>
      <c r="CS87" s="64"/>
      <c r="CT87" s="64"/>
      <c r="CU87" s="64"/>
      <c r="CV87" s="64"/>
      <c r="CW87" s="64"/>
      <c r="CX87" s="64"/>
      <c r="CY87" s="64"/>
      <c r="CZ87" s="64"/>
      <c r="DA87" s="64"/>
      <c r="DB87" s="64"/>
      <c r="DC87" s="64"/>
      <c r="DD87" s="64"/>
      <c r="DE87" s="64"/>
      <c r="DF87" s="64"/>
      <c r="DG87" s="64"/>
      <c r="DH87" s="64"/>
      <c r="DI87" s="64"/>
      <c r="DJ87" s="64"/>
      <c r="DK87" s="64"/>
      <c r="DL87" s="64"/>
      <c r="DM87" s="64"/>
      <c r="DN87" s="64"/>
      <c r="DO87" s="64"/>
      <c r="DP87" s="64"/>
      <c r="DQ87" s="64"/>
      <c r="DR87" s="64"/>
      <c r="DS87" s="64"/>
      <c r="DT87" s="64"/>
      <c r="DU87" s="64"/>
      <c r="DV87" s="64"/>
      <c r="DW87" s="64"/>
      <c r="DX87" s="64"/>
      <c r="DY87" s="64"/>
      <c r="DZ87" s="64"/>
      <c r="EA87" s="64"/>
      <c r="EB87" s="64"/>
      <c r="EC87" s="64"/>
      <c r="ED87" s="64"/>
      <c r="EE87" s="64"/>
      <c r="EF87" s="64"/>
      <c r="EG87" s="64"/>
      <c r="EH87" s="64"/>
      <c r="EI87" s="64"/>
      <c r="EJ87" s="64"/>
      <c r="EK87" s="64"/>
      <c r="EL87" s="64"/>
      <c r="EM87" s="64"/>
      <c r="EN87" s="64"/>
      <c r="EO87" s="64"/>
      <c r="EP87" s="64"/>
      <c r="EQ87" s="64"/>
      <c r="ER87" s="64"/>
      <c r="ES87" s="64"/>
      <c r="ET87" s="64"/>
      <c r="EU87" s="64"/>
      <c r="EV87" s="64"/>
      <c r="EW87" s="64"/>
      <c r="EX87" s="64"/>
      <c r="EY87" s="64"/>
      <c r="EZ87" s="64"/>
      <c r="FA87" s="64"/>
      <c r="FB87" s="64"/>
      <c r="FC87" s="64"/>
      <c r="FD87" s="64"/>
      <c r="FE87" s="64"/>
      <c r="FF87" s="64"/>
      <c r="FG87" s="64"/>
      <c r="FH87" s="64"/>
      <c r="FI87" s="64"/>
      <c r="FJ87" s="64"/>
      <c r="FK87" s="64"/>
      <c r="FL87" s="64"/>
      <c r="FM87" s="64"/>
      <c r="FN87" s="64"/>
      <c r="FO87" s="64"/>
      <c r="FP87" s="64"/>
      <c r="FQ87" s="64"/>
      <c r="FR87" s="64"/>
      <c r="FS87" s="64"/>
      <c r="FT87" s="64"/>
      <c r="FU87" s="64"/>
      <c r="FV87" s="64"/>
      <c r="FW87" s="64"/>
      <c r="FX87" s="64"/>
      <c r="FY87" s="64"/>
      <c r="FZ87" s="64"/>
      <c r="GA87" s="64"/>
      <c r="GB87" s="64"/>
      <c r="GC87" s="64"/>
      <c r="GD87" s="64"/>
      <c r="GE87" s="64"/>
      <c r="GF87" s="64"/>
      <c r="GG87" s="64"/>
      <c r="GH87" s="64"/>
      <c r="GI87" s="64"/>
      <c r="GJ87" s="64"/>
      <c r="GK87" s="64"/>
      <c r="GL87" s="64"/>
      <c r="GM87" s="64"/>
      <c r="GN87" s="64"/>
      <c r="GO87" s="64"/>
      <c r="GP87" s="64"/>
      <c r="GQ87" s="64"/>
      <c r="GR87" s="64"/>
      <c r="GS87" s="64"/>
      <c r="GT87" s="64"/>
      <c r="GU87" s="64"/>
      <c r="GV87" s="64"/>
      <c r="GW87" s="64"/>
      <c r="GX87" s="64"/>
      <c r="GY87" s="64"/>
      <c r="GZ87" s="64"/>
      <c r="HA87" s="64"/>
      <c r="HB87" s="64"/>
      <c r="HC87" s="64"/>
      <c r="HD87" s="64"/>
      <c r="HE87" s="64"/>
      <c r="HF87" s="64"/>
      <c r="HG87" s="64"/>
      <c r="HH87" s="64"/>
      <c r="HI87" s="64"/>
      <c r="HJ87" s="64"/>
      <c r="HK87" s="64"/>
      <c r="HL87" s="64"/>
      <c r="HM87" s="64"/>
      <c r="HN87" s="64"/>
      <c r="HO87" s="64"/>
      <c r="HP87" s="64"/>
      <c r="HQ87" s="64"/>
      <c r="HR87" s="64"/>
      <c r="HS87" s="64"/>
      <c r="HT87" s="64"/>
      <c r="HU87" s="64"/>
      <c r="HV87" s="64"/>
      <c r="HW87" s="64"/>
      <c r="HX87" s="64"/>
      <c r="HY87" s="64"/>
      <c r="HZ87" s="64"/>
      <c r="IA87" s="64"/>
      <c r="IB87" s="64"/>
      <c r="IC87" s="64"/>
      <c r="ID87" s="64"/>
      <c r="IE87" s="64"/>
      <c r="IF87" s="64"/>
      <c r="IG87" s="64"/>
      <c r="IH87" s="64"/>
      <c r="II87" s="64"/>
      <c r="IJ87" s="64"/>
      <c r="IK87" s="64"/>
      <c r="IL87" s="64"/>
      <c r="IM87" s="64"/>
      <c r="IN87" s="64"/>
      <c r="IO87" s="64"/>
      <c r="IP87" s="64"/>
      <c r="IQ87" s="64"/>
      <c r="IR87" s="64"/>
      <c r="IS87" s="64"/>
      <c r="IT87" s="64"/>
      <c r="IU87" s="64"/>
      <c r="IV87" s="64"/>
    </row>
    <row r="88" spans="1:256" s="44" customFormat="1" ht="14.25" x14ac:dyDescent="0.2">
      <c r="D88" s="107"/>
      <c r="E88" s="108"/>
      <c r="F88" s="109"/>
      <c r="G88" s="103"/>
      <c r="I88" s="111"/>
    </row>
    <row r="89" spans="1:256" s="44" customFormat="1" x14ac:dyDescent="0.25">
      <c r="C89" s="189" t="s">
        <v>24</v>
      </c>
      <c r="D89" s="189"/>
      <c r="E89" s="189"/>
      <c r="F89" s="112">
        <f>1843.5+786.05+732.61+960.5+280.75+1160.11+321.08+365.53+456+693.69+221+317.95+85.63</f>
        <v>8224.4</v>
      </c>
      <c r="G89" s="113"/>
      <c r="H89" s="122"/>
      <c r="I89" s="111"/>
    </row>
    <row r="90" spans="1:256" s="44" customFormat="1" x14ac:dyDescent="0.25">
      <c r="C90" s="114"/>
      <c r="D90" s="112"/>
      <c r="E90" s="114"/>
      <c r="F90" s="112"/>
      <c r="G90" s="113"/>
      <c r="I90" s="111"/>
    </row>
    <row r="91" spans="1:256" s="44" customFormat="1" x14ac:dyDescent="0.25">
      <c r="C91" s="114"/>
      <c r="D91" s="112"/>
      <c r="E91" s="114"/>
      <c r="F91" s="112"/>
      <c r="G91" s="112"/>
      <c r="I91" s="111"/>
    </row>
    <row r="92" spans="1:256" s="44" customFormat="1" x14ac:dyDescent="0.25">
      <c r="C92" s="114"/>
      <c r="D92" s="112"/>
      <c r="E92" s="114"/>
      <c r="F92" s="112"/>
      <c r="G92" s="113"/>
      <c r="I92" s="111"/>
    </row>
    <row r="93" spans="1:256" s="9" customFormat="1" ht="15.75" x14ac:dyDescent="0.25">
      <c r="A93" s="44"/>
      <c r="B93" s="44"/>
      <c r="C93" s="184" t="s">
        <v>132</v>
      </c>
      <c r="D93" s="184"/>
      <c r="E93" s="184"/>
      <c r="F93" s="112">
        <f>B2+F89-F87+F91</f>
        <v>51334.929999999993</v>
      </c>
      <c r="G93" s="112" t="s">
        <v>199</v>
      </c>
      <c r="H93" s="112"/>
      <c r="I93" s="115">
        <f>H93-88658</f>
        <v>-88658</v>
      </c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  <c r="AM93" s="44"/>
      <c r="AN93" s="44"/>
      <c r="AO93" s="44"/>
      <c r="AP93" s="44"/>
      <c r="AQ93" s="44"/>
      <c r="AR93" s="44"/>
      <c r="AS93" s="44"/>
      <c r="AT93" s="44"/>
      <c r="AU93" s="44"/>
      <c r="AV93" s="44"/>
      <c r="AW93" s="44"/>
      <c r="AX93" s="44"/>
      <c r="AY93" s="44"/>
      <c r="AZ93" s="44"/>
      <c r="BA93" s="44"/>
      <c r="BB93" s="44"/>
      <c r="BC93" s="44"/>
      <c r="BD93" s="44"/>
      <c r="BE93" s="44"/>
      <c r="BF93" s="44"/>
      <c r="BG93" s="44"/>
      <c r="BH93" s="44"/>
      <c r="BI93" s="44"/>
      <c r="BJ93" s="44"/>
      <c r="BK93" s="44"/>
      <c r="BL93" s="44"/>
      <c r="BM93" s="44"/>
      <c r="BN93" s="44"/>
      <c r="BO93" s="44"/>
      <c r="BP93" s="44"/>
      <c r="BQ93" s="44"/>
      <c r="BR93" s="44"/>
      <c r="BS93" s="44"/>
      <c r="BT93" s="44"/>
      <c r="BU93" s="44"/>
      <c r="BV93" s="44"/>
      <c r="BW93" s="44"/>
      <c r="BX93" s="44"/>
      <c r="BY93" s="44"/>
      <c r="BZ93" s="44"/>
      <c r="CA93" s="44"/>
      <c r="CB93" s="44"/>
      <c r="CC93" s="44"/>
      <c r="CD93" s="44"/>
      <c r="CE93" s="44"/>
      <c r="CF93" s="44"/>
      <c r="CG93" s="44"/>
      <c r="CH93" s="44"/>
      <c r="CI93" s="44"/>
      <c r="CJ93" s="44"/>
      <c r="CK93" s="44"/>
      <c r="CL93" s="44"/>
      <c r="CM93" s="44"/>
      <c r="CN93" s="44"/>
      <c r="CO93" s="44"/>
      <c r="CP93" s="44"/>
      <c r="CQ93" s="44"/>
      <c r="CR93" s="44"/>
      <c r="CS93" s="44"/>
      <c r="CT93" s="44"/>
      <c r="CU93" s="44"/>
      <c r="CV93" s="44"/>
      <c r="CW93" s="44"/>
      <c r="CX93" s="44"/>
      <c r="CY93" s="44"/>
      <c r="CZ93" s="44"/>
      <c r="DA93" s="44"/>
      <c r="DB93" s="44"/>
      <c r="DC93" s="44"/>
      <c r="DD93" s="44"/>
      <c r="DE93" s="44"/>
      <c r="DF93" s="44"/>
      <c r="DG93" s="44"/>
      <c r="DH93" s="44"/>
      <c r="DI93" s="44"/>
      <c r="DJ93" s="44"/>
      <c r="DK93" s="44"/>
      <c r="DL93" s="44"/>
      <c r="DM93" s="44"/>
      <c r="DN93" s="44"/>
      <c r="DO93" s="44"/>
      <c r="DP93" s="44"/>
      <c r="DQ93" s="44"/>
      <c r="DR93" s="44"/>
      <c r="DS93" s="44"/>
      <c r="DT93" s="44"/>
      <c r="DU93" s="44"/>
      <c r="DV93" s="44"/>
      <c r="DW93" s="44"/>
      <c r="DX93" s="44"/>
      <c r="DY93" s="44"/>
      <c r="DZ93" s="44"/>
      <c r="EA93" s="44"/>
      <c r="EB93" s="44"/>
      <c r="EC93" s="44"/>
      <c r="ED93" s="44"/>
      <c r="EE93" s="44"/>
      <c r="EF93" s="44"/>
      <c r="EG93" s="44"/>
      <c r="EH93" s="44"/>
      <c r="EI93" s="44"/>
      <c r="EJ93" s="44"/>
      <c r="EK93" s="44"/>
      <c r="EL93" s="44"/>
      <c r="EM93" s="44"/>
      <c r="EN93" s="44"/>
      <c r="EO93" s="44"/>
      <c r="EP93" s="44"/>
      <c r="EQ93" s="44"/>
      <c r="ER93" s="44"/>
      <c r="ES93" s="44"/>
      <c r="ET93" s="44"/>
      <c r="EU93" s="44"/>
      <c r="EV93" s="44"/>
      <c r="EW93" s="44"/>
      <c r="EX93" s="44"/>
      <c r="EY93" s="44"/>
      <c r="EZ93" s="44"/>
      <c r="FA93" s="44"/>
      <c r="FB93" s="44"/>
      <c r="FC93" s="44"/>
      <c r="FD93" s="44"/>
      <c r="FE93" s="44"/>
      <c r="FF93" s="44"/>
      <c r="FG93" s="44"/>
      <c r="FH93" s="44"/>
      <c r="FI93" s="44"/>
      <c r="FJ93" s="44"/>
      <c r="FK93" s="44"/>
      <c r="FL93" s="44"/>
      <c r="FM93" s="44"/>
      <c r="FN93" s="44"/>
      <c r="FO93" s="44"/>
      <c r="FP93" s="44"/>
      <c r="FQ93" s="44"/>
      <c r="FR93" s="44"/>
      <c r="FS93" s="44"/>
      <c r="FT93" s="44"/>
      <c r="FU93" s="44"/>
      <c r="FV93" s="44"/>
      <c r="FW93" s="44"/>
      <c r="FX93" s="44"/>
      <c r="FY93" s="44"/>
      <c r="FZ93" s="44"/>
      <c r="GA93" s="44"/>
      <c r="GB93" s="44"/>
      <c r="GC93" s="44"/>
      <c r="GD93" s="44"/>
      <c r="GE93" s="44"/>
      <c r="GF93" s="44"/>
      <c r="GG93" s="44"/>
      <c r="GH93" s="44"/>
      <c r="GI93" s="44"/>
      <c r="GJ93" s="44"/>
      <c r="GK93" s="44"/>
      <c r="GL93" s="44"/>
      <c r="GM93" s="44"/>
      <c r="GN93" s="44"/>
      <c r="GO93" s="44"/>
      <c r="GP93" s="44"/>
      <c r="GQ93" s="44"/>
      <c r="GR93" s="44"/>
      <c r="GS93" s="44"/>
      <c r="GT93" s="44"/>
      <c r="GU93" s="44"/>
      <c r="GV93" s="44"/>
      <c r="GW93" s="44"/>
      <c r="GX93" s="44"/>
      <c r="GY93" s="44"/>
      <c r="GZ93" s="44"/>
      <c r="HA93" s="44"/>
      <c r="HB93" s="44"/>
      <c r="HC93" s="44"/>
      <c r="HD93" s="44"/>
      <c r="HE93" s="44"/>
      <c r="HF93" s="44"/>
      <c r="HG93" s="44"/>
      <c r="HH93" s="44"/>
      <c r="HI93" s="44"/>
      <c r="HJ93" s="44"/>
      <c r="HK93" s="44"/>
      <c r="HL93" s="44"/>
      <c r="HM93" s="44"/>
      <c r="HN93" s="44"/>
      <c r="HO93" s="44"/>
      <c r="HP93" s="44"/>
      <c r="HQ93" s="44"/>
      <c r="HR93" s="44"/>
      <c r="HS93" s="44"/>
      <c r="HT93" s="44"/>
      <c r="HU93" s="44"/>
      <c r="HV93" s="44"/>
      <c r="HW93" s="44"/>
      <c r="HX93" s="44"/>
      <c r="HY93" s="44"/>
      <c r="HZ93" s="44"/>
      <c r="IA93" s="44"/>
      <c r="IB93" s="44"/>
      <c r="IC93" s="44"/>
      <c r="ID93" s="44"/>
      <c r="IE93" s="44"/>
      <c r="IF93" s="44"/>
      <c r="IG93" s="44"/>
      <c r="IH93" s="44"/>
      <c r="II93" s="44"/>
      <c r="IJ93" s="44"/>
      <c r="IK93" s="44"/>
      <c r="IL93" s="44"/>
      <c r="IM93" s="44"/>
      <c r="IN93" s="44"/>
      <c r="IO93" s="44"/>
      <c r="IP93" s="44"/>
      <c r="IQ93" s="44"/>
      <c r="IR93" s="44"/>
      <c r="IS93" s="44"/>
      <c r="IT93" s="44"/>
      <c r="IU93" s="44"/>
      <c r="IV93" s="44"/>
    </row>
    <row r="94" spans="1:256" s="9" customFormat="1" x14ac:dyDescent="0.2">
      <c r="D94" s="116"/>
      <c r="E94" s="117"/>
      <c r="F94" s="118"/>
      <c r="G94" s="117"/>
      <c r="H94" s="119"/>
      <c r="I94" s="120"/>
    </row>
    <row r="95" spans="1:256" ht="15.75" x14ac:dyDescent="0.25">
      <c r="A95" s="9"/>
      <c r="B95" s="9"/>
      <c r="C95" s="9"/>
      <c r="D95" s="116"/>
      <c r="E95" s="117"/>
      <c r="F95" s="118"/>
      <c r="G95" s="121"/>
      <c r="H95" s="119"/>
      <c r="I95" s="120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9"/>
      <c r="CU95" s="9"/>
      <c r="CV95" s="9"/>
      <c r="CW95" s="9"/>
      <c r="CX95" s="9"/>
      <c r="CY95" s="9"/>
      <c r="CZ95" s="9"/>
      <c r="DA95" s="9"/>
      <c r="DB95" s="9"/>
      <c r="DC95" s="9"/>
      <c r="DD95" s="9"/>
      <c r="DE95" s="9"/>
      <c r="DF95" s="9"/>
      <c r="DG95" s="9"/>
      <c r="DH95" s="9"/>
      <c r="DI95" s="9"/>
      <c r="DJ95" s="9"/>
      <c r="DK95" s="9"/>
      <c r="DL95" s="9"/>
      <c r="DM95" s="9"/>
      <c r="DN95" s="9"/>
      <c r="DO95" s="9"/>
      <c r="DP95" s="9"/>
      <c r="DQ95" s="9"/>
      <c r="DR95" s="9"/>
      <c r="DS95" s="9"/>
      <c r="DT95" s="9"/>
      <c r="DU95" s="9"/>
      <c r="DV95" s="9"/>
      <c r="DW95" s="9"/>
      <c r="DX95" s="9"/>
      <c r="DY95" s="9"/>
      <c r="DZ95" s="9"/>
      <c r="EA95" s="9"/>
      <c r="EB95" s="9"/>
      <c r="EC95" s="9"/>
      <c r="ED95" s="9"/>
      <c r="EE95" s="9"/>
      <c r="EF95" s="9"/>
      <c r="EG95" s="9"/>
      <c r="EH95" s="9"/>
      <c r="EI95" s="9"/>
      <c r="EJ95" s="9"/>
      <c r="EK95" s="9"/>
      <c r="EL95" s="9"/>
      <c r="EM95" s="9"/>
      <c r="EN95" s="9"/>
      <c r="EO95" s="9"/>
      <c r="EP95" s="9"/>
      <c r="EQ95" s="9"/>
      <c r="ER95" s="9"/>
      <c r="ES95" s="9"/>
      <c r="ET95" s="9"/>
      <c r="EU95" s="9"/>
      <c r="EV95" s="9"/>
      <c r="EW95" s="9"/>
      <c r="EX95" s="9"/>
      <c r="EY95" s="9"/>
      <c r="EZ95" s="9"/>
      <c r="FA95" s="9"/>
      <c r="FB95" s="9"/>
      <c r="FC95" s="9"/>
      <c r="FD95" s="9"/>
      <c r="FE95" s="9"/>
      <c r="FF95" s="9"/>
      <c r="FG95" s="9"/>
      <c r="FH95" s="9"/>
      <c r="FI95" s="9"/>
      <c r="FJ95" s="9"/>
      <c r="FK95" s="9"/>
      <c r="FL95" s="9"/>
      <c r="FM95" s="9"/>
      <c r="FN95" s="9"/>
      <c r="FO95" s="9"/>
      <c r="FP95" s="9"/>
      <c r="FQ95" s="9"/>
      <c r="FR95" s="9"/>
      <c r="FS95" s="9"/>
      <c r="FT95" s="9"/>
      <c r="FU95" s="9"/>
      <c r="FV95" s="9"/>
      <c r="FW95" s="9"/>
      <c r="FX95" s="9"/>
      <c r="FY95" s="9"/>
      <c r="FZ95" s="9"/>
      <c r="GA95" s="9"/>
      <c r="GB95" s="9"/>
      <c r="GC95" s="9"/>
      <c r="GD95" s="9"/>
      <c r="GE95" s="9"/>
      <c r="GF95" s="9"/>
      <c r="GG95" s="9"/>
      <c r="GH95" s="9"/>
      <c r="GI95" s="9"/>
      <c r="GJ95" s="9"/>
      <c r="GK95" s="9"/>
      <c r="GL95" s="9"/>
      <c r="GM95" s="9"/>
      <c r="GN95" s="9"/>
      <c r="GO95" s="9"/>
      <c r="GP95" s="9"/>
      <c r="GQ95" s="9"/>
      <c r="GR95" s="9"/>
      <c r="GS95" s="9"/>
      <c r="GT95" s="9"/>
      <c r="GU95" s="9"/>
      <c r="GV95" s="9"/>
      <c r="GW95" s="9"/>
      <c r="GX95" s="9"/>
      <c r="GY95" s="9"/>
      <c r="GZ95" s="9"/>
      <c r="HA95" s="9"/>
      <c r="HB95" s="9"/>
      <c r="HC95" s="9"/>
      <c r="HD95" s="9"/>
      <c r="HE95" s="9"/>
      <c r="HF95" s="9"/>
      <c r="HG95" s="9"/>
      <c r="HH95" s="9"/>
      <c r="HI95" s="9"/>
      <c r="HJ95" s="9"/>
      <c r="HK95" s="9"/>
      <c r="HL95" s="9"/>
      <c r="HM95" s="9"/>
      <c r="HN95" s="9"/>
      <c r="HO95" s="9"/>
      <c r="HP95" s="9"/>
      <c r="HQ95" s="9"/>
      <c r="HR95" s="9"/>
      <c r="HS95" s="9"/>
      <c r="HT95" s="9"/>
      <c r="HU95" s="9"/>
      <c r="HV95" s="9"/>
      <c r="HW95" s="9"/>
      <c r="HX95" s="9"/>
      <c r="HY95" s="9"/>
      <c r="HZ95" s="9"/>
      <c r="IA95" s="9"/>
      <c r="IB95" s="9"/>
      <c r="IC95" s="9"/>
      <c r="ID95" s="9"/>
      <c r="IE95" s="9"/>
      <c r="IF95" s="9"/>
      <c r="IG95" s="9"/>
      <c r="IH95" s="9"/>
      <c r="II95" s="9"/>
      <c r="IJ95" s="9"/>
      <c r="IK95" s="9"/>
      <c r="IL95" s="9"/>
      <c r="IM95" s="9"/>
      <c r="IN95" s="9"/>
      <c r="IO95" s="9"/>
      <c r="IP95" s="9"/>
      <c r="IQ95" s="9"/>
      <c r="IR95" s="9"/>
      <c r="IS95" s="9"/>
      <c r="IT95" s="9"/>
      <c r="IU95" s="9"/>
      <c r="IV95" s="9"/>
    </row>
  </sheetData>
  <mergeCells count="7">
    <mergeCell ref="C93:E93"/>
    <mergeCell ref="A45:B45"/>
    <mergeCell ref="A62:B62"/>
    <mergeCell ref="A84:B84"/>
    <mergeCell ref="A85:B85"/>
    <mergeCell ref="C87:E87"/>
    <mergeCell ref="C89:E8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8"/>
  <sheetViews>
    <sheetView workbookViewId="0">
      <selection activeCell="B10" sqref="B10"/>
    </sheetView>
  </sheetViews>
  <sheetFormatPr defaultRowHeight="15" x14ac:dyDescent="0.25"/>
  <cols>
    <col min="3" max="3" width="29" bestFit="1" customWidth="1"/>
    <col min="5" max="5" width="10.5703125" bestFit="1" customWidth="1"/>
  </cols>
  <sheetData>
    <row r="1" spans="1:5" x14ac:dyDescent="0.25">
      <c r="A1" s="188" t="s">
        <v>23</v>
      </c>
      <c r="B1" s="188"/>
      <c r="C1" s="188"/>
      <c r="E1" s="166">
        <f>'UL FY21'!F87</f>
        <v>45546.61</v>
      </c>
    </row>
    <row r="2" spans="1:5" x14ac:dyDescent="0.25">
      <c r="A2" s="44"/>
      <c r="B2" s="107"/>
      <c r="C2" s="108"/>
    </row>
    <row r="3" spans="1:5" x14ac:dyDescent="0.25">
      <c r="A3" s="189" t="s">
        <v>24</v>
      </c>
      <c r="B3" s="189"/>
      <c r="C3" s="189"/>
    </row>
    <row r="4" spans="1:5" x14ac:dyDescent="0.25">
      <c r="A4" s="162"/>
      <c r="B4" s="112"/>
      <c r="C4" s="162"/>
      <c r="E4" s="166">
        <f>'UL FY21'!F89</f>
        <v>8224.4</v>
      </c>
    </row>
    <row r="5" spans="1:5" x14ac:dyDescent="0.25">
      <c r="A5" s="162"/>
      <c r="B5" s="112"/>
      <c r="C5" s="162" t="s">
        <v>25</v>
      </c>
    </row>
    <row r="6" spans="1:5" x14ac:dyDescent="0.25">
      <c r="A6" s="162"/>
      <c r="B6" s="112"/>
      <c r="C6" s="162"/>
    </row>
    <row r="7" spans="1:5" x14ac:dyDescent="0.25">
      <c r="A7" s="184" t="s">
        <v>132</v>
      </c>
      <c r="B7" s="184"/>
      <c r="C7" s="184"/>
      <c r="E7" s="166">
        <f>'UL FY21'!F93</f>
        <v>51334.929999999993</v>
      </c>
    </row>
    <row r="8" spans="1:5" ht="15.75" x14ac:dyDescent="0.25">
      <c r="A8" s="9"/>
      <c r="B8" s="116"/>
      <c r="C8" s="117"/>
    </row>
  </sheetData>
  <mergeCells count="3">
    <mergeCell ref="A1:C1"/>
    <mergeCell ref="A3:C3"/>
    <mergeCell ref="A7:C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/>
  </sheetPr>
  <dimension ref="A1:I25"/>
  <sheetViews>
    <sheetView topLeftCell="B1" workbookViewId="0">
      <selection activeCell="F24" sqref="F24"/>
    </sheetView>
  </sheetViews>
  <sheetFormatPr defaultRowHeight="15" x14ac:dyDescent="0.25"/>
  <cols>
    <col min="1" max="1" width="19.7109375" customWidth="1"/>
    <col min="2" max="2" width="13.42578125" customWidth="1"/>
    <col min="3" max="3" width="60.7109375" customWidth="1"/>
    <col min="4" max="4" width="16" bestFit="1" customWidth="1"/>
    <col min="5" max="5" width="12.7109375" bestFit="1" customWidth="1"/>
    <col min="6" max="6" width="18.28515625" bestFit="1" customWidth="1"/>
    <col min="7" max="7" width="11.85546875" bestFit="1" customWidth="1"/>
    <col min="8" max="8" width="15" bestFit="1" customWidth="1"/>
    <col min="9" max="9" width="66.140625" customWidth="1"/>
    <col min="10" max="10" width="16.140625" customWidth="1"/>
  </cols>
  <sheetData>
    <row r="1" spans="1:9" ht="15.75" x14ac:dyDescent="0.25">
      <c r="A1" s="1" t="s">
        <v>0</v>
      </c>
      <c r="B1" s="123"/>
      <c r="C1" s="1" t="s">
        <v>26</v>
      </c>
      <c r="D1" s="3"/>
      <c r="E1" s="4"/>
      <c r="F1" s="5"/>
      <c r="G1" s="6"/>
      <c r="H1" s="7"/>
      <c r="I1" s="8"/>
    </row>
    <row r="2" spans="1:9" ht="16.5" thickBot="1" x14ac:dyDescent="0.3">
      <c r="A2" s="10"/>
      <c r="B2" s="11"/>
      <c r="C2" s="10"/>
      <c r="D2" s="12"/>
      <c r="E2" s="13"/>
      <c r="F2" s="14"/>
      <c r="G2" s="15"/>
      <c r="H2" s="16"/>
      <c r="I2" s="17"/>
    </row>
    <row r="3" spans="1:9" ht="48" thickBot="1" x14ac:dyDescent="0.3">
      <c r="A3" s="18" t="s">
        <v>2</v>
      </c>
      <c r="B3" s="19" t="s">
        <v>3</v>
      </c>
      <c r="C3" s="19" t="s">
        <v>4</v>
      </c>
      <c r="D3" s="20" t="s">
        <v>5</v>
      </c>
      <c r="E3" s="21" t="s">
        <v>6</v>
      </c>
      <c r="F3" s="20" t="s">
        <v>7</v>
      </c>
      <c r="G3" s="20" t="s">
        <v>48</v>
      </c>
      <c r="H3" s="23" t="s">
        <v>47</v>
      </c>
      <c r="I3" s="24" t="s">
        <v>10</v>
      </c>
    </row>
    <row r="4" spans="1:9" ht="15.75" x14ac:dyDescent="0.25">
      <c r="A4" s="27"/>
      <c r="B4" s="28"/>
      <c r="C4" s="28"/>
      <c r="D4" s="29"/>
      <c r="E4" s="30"/>
      <c r="F4" s="31"/>
      <c r="G4" s="32"/>
      <c r="H4" s="33"/>
      <c r="I4" s="34"/>
    </row>
    <row r="5" spans="1:9" x14ac:dyDescent="0.25">
      <c r="A5" s="35" t="s">
        <v>27</v>
      </c>
      <c r="B5" s="36">
        <v>79718926</v>
      </c>
      <c r="C5" s="37"/>
      <c r="D5" s="38"/>
      <c r="E5" s="39">
        <v>53991.56</v>
      </c>
      <c r="F5" s="40"/>
      <c r="G5" s="41"/>
      <c r="H5" s="42"/>
      <c r="I5" s="43"/>
    </row>
    <row r="6" spans="1:9" s="61" customFormat="1" x14ac:dyDescent="0.25">
      <c r="A6" s="124"/>
      <c r="B6" s="46"/>
      <c r="C6" s="55"/>
      <c r="E6" s="125"/>
      <c r="F6" s="57"/>
      <c r="G6" s="50"/>
      <c r="H6" s="58"/>
      <c r="I6" s="52"/>
    </row>
    <row r="7" spans="1:9" s="61" customFormat="1" x14ac:dyDescent="0.25">
      <c r="A7" s="147" t="s">
        <v>35</v>
      </c>
      <c r="B7" s="46" t="s">
        <v>36</v>
      </c>
      <c r="C7" s="47" t="s">
        <v>37</v>
      </c>
      <c r="D7" s="98"/>
      <c r="E7" s="48"/>
      <c r="F7" s="49">
        <v>131.28</v>
      </c>
      <c r="G7" s="50" t="s">
        <v>40</v>
      </c>
      <c r="H7" s="51"/>
      <c r="I7" s="149" t="s">
        <v>39</v>
      </c>
    </row>
    <row r="8" spans="1:9" s="61" customFormat="1" ht="14.25" customHeight="1" x14ac:dyDescent="0.25">
      <c r="A8" s="147" t="s">
        <v>35</v>
      </c>
      <c r="B8" s="46" t="s">
        <v>36</v>
      </c>
      <c r="C8" s="47" t="s">
        <v>38</v>
      </c>
      <c r="D8" s="98"/>
      <c r="E8" s="48"/>
      <c r="F8" s="57">
        <v>1.31</v>
      </c>
      <c r="G8" s="50" t="s">
        <v>40</v>
      </c>
      <c r="H8" s="50"/>
      <c r="I8" s="149" t="s">
        <v>39</v>
      </c>
    </row>
    <row r="9" spans="1:9" s="61" customFormat="1" x14ac:dyDescent="0.25">
      <c r="A9" s="147" t="s">
        <v>35</v>
      </c>
      <c r="B9" s="46" t="s">
        <v>56</v>
      </c>
      <c r="C9" s="55" t="s">
        <v>57</v>
      </c>
      <c r="D9" s="98"/>
      <c r="E9" s="56"/>
      <c r="F9" s="54">
        <v>500</v>
      </c>
      <c r="G9" s="50" t="s">
        <v>58</v>
      </c>
      <c r="H9" s="58"/>
      <c r="I9" s="148" t="s">
        <v>59</v>
      </c>
    </row>
    <row r="10" spans="1:9" s="61" customFormat="1" x14ac:dyDescent="0.25">
      <c r="A10" s="147" t="s">
        <v>35</v>
      </c>
      <c r="B10" s="46" t="s">
        <v>64</v>
      </c>
      <c r="C10" s="47" t="s">
        <v>65</v>
      </c>
      <c r="D10" s="57"/>
      <c r="E10" s="48"/>
      <c r="F10" s="49">
        <v>75</v>
      </c>
      <c r="G10" s="50" t="s">
        <v>40</v>
      </c>
      <c r="H10" s="58" t="s">
        <v>76</v>
      </c>
      <c r="I10" s="60" t="s">
        <v>75</v>
      </c>
    </row>
    <row r="11" spans="1:9" s="61" customFormat="1" x14ac:dyDescent="0.25">
      <c r="A11" s="147" t="s">
        <v>35</v>
      </c>
      <c r="B11" s="46" t="s">
        <v>66</v>
      </c>
      <c r="C11" s="152" t="s">
        <v>67</v>
      </c>
      <c r="D11" s="57"/>
      <c r="E11" s="48"/>
      <c r="F11" s="49">
        <v>99</v>
      </c>
      <c r="G11" s="50"/>
      <c r="H11" s="50" t="s">
        <v>68</v>
      </c>
      <c r="I11" s="60"/>
    </row>
    <row r="12" spans="1:9" s="61" customFormat="1" x14ac:dyDescent="0.25">
      <c r="A12" s="147" t="s">
        <v>35</v>
      </c>
      <c r="B12" s="46" t="s">
        <v>127</v>
      </c>
      <c r="C12" s="47" t="s">
        <v>128</v>
      </c>
      <c r="D12" s="57"/>
      <c r="E12" s="48"/>
      <c r="F12" s="49">
        <v>149</v>
      </c>
      <c r="G12" s="50" t="s">
        <v>40</v>
      </c>
      <c r="H12" s="50"/>
      <c r="I12" s="60" t="s">
        <v>129</v>
      </c>
    </row>
    <row r="13" spans="1:9" s="61" customFormat="1" x14ac:dyDescent="0.25">
      <c r="A13" s="136" t="s">
        <v>35</v>
      </c>
      <c r="B13" s="137" t="s">
        <v>50</v>
      </c>
      <c r="C13" s="138" t="s">
        <v>46</v>
      </c>
      <c r="D13" s="139"/>
      <c r="E13" s="140"/>
      <c r="F13" s="141"/>
      <c r="G13" s="142"/>
      <c r="H13" s="143"/>
      <c r="I13" s="144" t="s">
        <v>49</v>
      </c>
    </row>
    <row r="14" spans="1:9" s="61" customFormat="1" x14ac:dyDescent="0.25">
      <c r="A14" s="147"/>
      <c r="B14" s="46"/>
      <c r="C14" s="55"/>
      <c r="D14" s="98"/>
      <c r="E14" s="56"/>
      <c r="F14" s="54"/>
      <c r="G14" s="50"/>
      <c r="H14" s="58"/>
      <c r="I14" s="148"/>
    </row>
    <row r="15" spans="1:9" s="61" customFormat="1" x14ac:dyDescent="0.25">
      <c r="A15" s="147"/>
      <c r="B15" s="46"/>
      <c r="C15" s="55"/>
      <c r="D15" s="98"/>
      <c r="E15" s="56"/>
      <c r="F15" s="54"/>
      <c r="G15" s="50"/>
      <c r="H15" s="58"/>
      <c r="I15" s="148"/>
    </row>
    <row r="16" spans="1:9" x14ac:dyDescent="0.25">
      <c r="A16" s="63"/>
      <c r="B16" s="64"/>
      <c r="C16" s="65" t="s">
        <v>19</v>
      </c>
      <c r="D16" s="38"/>
      <c r="E16" s="66"/>
      <c r="F16" s="40">
        <f>SUM(F6:F13)+SUM(D6:D13)</f>
        <v>955.59</v>
      </c>
      <c r="G16" s="50"/>
      <c r="H16" s="42"/>
      <c r="I16" s="43"/>
    </row>
    <row r="17" spans="1:9" x14ac:dyDescent="0.25">
      <c r="A17" s="67"/>
      <c r="B17" s="37"/>
      <c r="C17" s="68" t="s">
        <v>20</v>
      </c>
      <c r="D17" s="38"/>
      <c r="E17" s="66"/>
      <c r="F17" s="40">
        <f>E5-F16</f>
        <v>53035.97</v>
      </c>
      <c r="G17" s="66"/>
      <c r="H17" s="42"/>
      <c r="I17" s="43"/>
    </row>
    <row r="18" spans="1:9" x14ac:dyDescent="0.25">
      <c r="A18" s="67"/>
      <c r="B18" s="37"/>
      <c r="C18" s="68"/>
      <c r="D18" s="38"/>
      <c r="E18" s="66"/>
      <c r="F18" s="40"/>
      <c r="G18" s="66"/>
      <c r="H18" s="42"/>
      <c r="I18" s="43"/>
    </row>
    <row r="19" spans="1:9" ht="15.75" thickBot="1" x14ac:dyDescent="0.3">
      <c r="A19" s="126"/>
      <c r="B19" s="127"/>
      <c r="C19" s="127"/>
      <c r="D19" s="127"/>
      <c r="E19" s="127"/>
      <c r="F19" s="127"/>
      <c r="G19" s="127"/>
      <c r="H19" s="127"/>
      <c r="I19" s="128"/>
    </row>
    <row r="21" spans="1:9" s="64" customFormat="1" x14ac:dyDescent="0.25">
      <c r="A21" s="65"/>
      <c r="C21" s="188" t="s">
        <v>23</v>
      </c>
      <c r="D21" s="188"/>
      <c r="E21" s="188"/>
      <c r="F21" s="82">
        <f>F16</f>
        <v>955.59</v>
      </c>
      <c r="G21" s="103"/>
      <c r="H21" s="42"/>
      <c r="I21" s="106"/>
    </row>
    <row r="22" spans="1:9" s="44" customFormat="1" ht="14.25" x14ac:dyDescent="0.2">
      <c r="D22" s="107"/>
      <c r="E22" s="108"/>
      <c r="F22" s="109"/>
      <c r="G22" s="103"/>
      <c r="I22" s="111"/>
    </row>
    <row r="23" spans="1:9" s="44" customFormat="1" x14ac:dyDescent="0.25">
      <c r="C23" s="189" t="s">
        <v>24</v>
      </c>
      <c r="D23" s="189"/>
      <c r="E23" s="189"/>
      <c r="F23" s="112">
        <f>15+5+4.75+120+35+1+12.25+2.75+20+140+140+3.25+10.75+6.75+5</f>
        <v>521.5</v>
      </c>
      <c r="G23" s="113"/>
      <c r="I23" s="111"/>
    </row>
    <row r="24" spans="1:9" s="44" customFormat="1" x14ac:dyDescent="0.25">
      <c r="C24" s="114"/>
      <c r="D24" s="112"/>
      <c r="E24" s="114"/>
      <c r="F24" s="112"/>
      <c r="G24" s="113"/>
      <c r="I24" s="111"/>
    </row>
    <row r="25" spans="1:9" s="44" customFormat="1" x14ac:dyDescent="0.25">
      <c r="C25" s="184" t="s">
        <v>132</v>
      </c>
      <c r="D25" s="184"/>
      <c r="E25" s="184"/>
      <c r="F25" s="112">
        <f>E5+F23-F21</f>
        <v>53557.47</v>
      </c>
      <c r="G25" s="176" t="s">
        <v>199</v>
      </c>
      <c r="H25" s="119"/>
      <c r="I25" s="111"/>
    </row>
  </sheetData>
  <mergeCells count="3">
    <mergeCell ref="C21:E21"/>
    <mergeCell ref="C23:E23"/>
    <mergeCell ref="C25:E25"/>
  </mergeCells>
  <pageMargins left="0" right="0" top="0.75" bottom="0.75" header="0.3" footer="0.3"/>
  <pageSetup paperSize="5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UL FY21</vt:lpstr>
      <vt:lpstr>UL Balances as of 043021</vt:lpstr>
      <vt:lpstr>HSCL FY21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Sessions,Jennifer L</dc:creator>
  <cp:lastModifiedBy>Staples,Jennifer L</cp:lastModifiedBy>
  <cp:lastPrinted>2020-10-09T14:28:11Z</cp:lastPrinted>
  <dcterms:created xsi:type="dcterms:W3CDTF">2020-08-10T19:01:56Z</dcterms:created>
  <dcterms:modified xsi:type="dcterms:W3CDTF">2021-06-25T19:30:23Z</dcterms:modified>
</cp:coreProperties>
</file>