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8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M251" i="1"/>
  <c r="L251" i="1"/>
  <c r="K251" i="1"/>
  <c r="J251" i="1"/>
  <c r="I251" i="1"/>
  <c r="F251" i="1"/>
  <c r="E251" i="1"/>
  <c r="D251" i="1"/>
  <c r="C251" i="1"/>
  <c r="M250" i="1"/>
  <c r="L250" i="1"/>
  <c r="K250" i="1"/>
  <c r="J250" i="1"/>
  <c r="I250" i="1"/>
  <c r="F250" i="1"/>
  <c r="E250" i="1"/>
  <c r="D250" i="1"/>
  <c r="C250" i="1"/>
  <c r="E74" i="1"/>
  <c r="G74" i="1" s="1"/>
  <c r="E73" i="1"/>
  <c r="G73" i="1" s="1"/>
  <c r="O86" i="1"/>
  <c r="D22" i="1"/>
  <c r="G251" i="1" l="1"/>
  <c r="G250" i="1"/>
  <c r="I87" i="1"/>
  <c r="M187" i="1"/>
  <c r="L187" i="1"/>
  <c r="K187" i="1"/>
  <c r="J187" i="1"/>
  <c r="I187" i="1"/>
  <c r="F187" i="1"/>
  <c r="E187" i="1"/>
  <c r="D187" i="1"/>
  <c r="C187" i="1"/>
  <c r="E10" i="1"/>
  <c r="G10" i="1" s="1"/>
  <c r="G187" i="1" l="1"/>
  <c r="M254" i="1"/>
  <c r="L254" i="1"/>
  <c r="K254" i="1"/>
  <c r="J254" i="1"/>
  <c r="I254" i="1"/>
  <c r="F254" i="1"/>
  <c r="D254" i="1"/>
  <c r="C254" i="1"/>
  <c r="E77" i="1"/>
  <c r="G77" i="1" s="1"/>
  <c r="M206" i="1"/>
  <c r="K206" i="1"/>
  <c r="L206" i="1"/>
  <c r="J206" i="1"/>
  <c r="I206" i="1"/>
  <c r="F206" i="1"/>
  <c r="C206" i="1"/>
  <c r="E29" i="1"/>
  <c r="G29" i="1" s="1"/>
  <c r="E206" i="1" l="1"/>
  <c r="G206" i="1" s="1"/>
  <c r="E254" i="1"/>
  <c r="G254" i="1" s="1"/>
  <c r="D206" i="1"/>
  <c r="E61" i="1" l="1"/>
  <c r="M238" i="1"/>
  <c r="L238" i="1"/>
  <c r="K238" i="1"/>
  <c r="J238" i="1"/>
  <c r="I238" i="1"/>
  <c r="F238" i="1"/>
  <c r="C238" i="1"/>
  <c r="C80" i="1"/>
  <c r="G61" i="1" l="1"/>
  <c r="E238" i="1"/>
  <c r="G238" i="1" s="1"/>
  <c r="D238" i="1"/>
  <c r="M232" i="1" l="1"/>
  <c r="L232" i="1"/>
  <c r="K232" i="1"/>
  <c r="J232" i="1"/>
  <c r="I232" i="1"/>
  <c r="F232" i="1"/>
  <c r="D232" i="1"/>
  <c r="C232" i="1"/>
  <c r="E55" i="1"/>
  <c r="G55" i="1" s="1"/>
  <c r="L261" i="1"/>
  <c r="J261" i="1"/>
  <c r="F261" i="1"/>
  <c r="C261" i="1"/>
  <c r="M261" i="1"/>
  <c r="K261" i="1"/>
  <c r="I261" i="1"/>
  <c r="E84" i="1"/>
  <c r="G84" i="1" s="1"/>
  <c r="M255" i="1"/>
  <c r="L255" i="1"/>
  <c r="K255" i="1"/>
  <c r="J255" i="1"/>
  <c r="I255" i="1"/>
  <c r="F255" i="1"/>
  <c r="C255" i="1"/>
  <c r="E232" i="1" l="1"/>
  <c r="G232" i="1" s="1"/>
  <c r="E261" i="1"/>
  <c r="G261" i="1" s="1"/>
  <c r="D261" i="1"/>
  <c r="E78" i="1" l="1"/>
  <c r="G78" i="1" s="1"/>
  <c r="D255" i="1"/>
  <c r="E255" i="1"/>
  <c r="G255" i="1" s="1"/>
  <c r="E15" i="1"/>
  <c r="G15" i="1" s="1"/>
  <c r="D192" i="1"/>
  <c r="M192" i="1"/>
  <c r="L192" i="1"/>
  <c r="K192" i="1"/>
  <c r="J192" i="1"/>
  <c r="I192" i="1"/>
  <c r="F192" i="1"/>
  <c r="E192" i="1"/>
  <c r="C192" i="1"/>
  <c r="G192" i="1" l="1"/>
  <c r="M199" i="1" l="1"/>
  <c r="L199" i="1"/>
  <c r="K199" i="1"/>
  <c r="J199" i="1"/>
  <c r="I199" i="1"/>
  <c r="F199" i="1"/>
  <c r="D199" i="1"/>
  <c r="C199" i="1"/>
  <c r="E22" i="1"/>
  <c r="G22" i="1" s="1"/>
  <c r="E199" i="1" l="1"/>
  <c r="G199" i="1" s="1"/>
  <c r="M222" i="1"/>
  <c r="L222" i="1"/>
  <c r="K222" i="1"/>
  <c r="J222" i="1"/>
  <c r="I222" i="1"/>
  <c r="F222" i="1"/>
  <c r="D222" i="1"/>
  <c r="C222" i="1"/>
  <c r="E45" i="1"/>
  <c r="G45" i="1" s="1"/>
  <c r="E222" i="1" l="1"/>
  <c r="G222" i="1" s="1"/>
  <c r="M197" i="1" l="1"/>
  <c r="L197" i="1"/>
  <c r="K197" i="1"/>
  <c r="J197" i="1"/>
  <c r="I197" i="1"/>
  <c r="F197" i="1"/>
  <c r="D197" i="1"/>
  <c r="C197" i="1"/>
  <c r="E20" i="1"/>
  <c r="E197" i="1" s="1"/>
  <c r="G20" i="1" l="1"/>
  <c r="G197" i="1"/>
  <c r="D188" i="1"/>
  <c r="M188" i="1"/>
  <c r="L188" i="1"/>
  <c r="K188" i="1"/>
  <c r="J188" i="1"/>
  <c r="I188" i="1"/>
  <c r="F188" i="1"/>
  <c r="M225" i="1" l="1"/>
  <c r="L225" i="1"/>
  <c r="K225" i="1"/>
  <c r="J225" i="1"/>
  <c r="I225" i="1"/>
  <c r="F225" i="1"/>
  <c r="D225" i="1"/>
  <c r="C225" i="1"/>
  <c r="E48" i="1" l="1"/>
  <c r="G48" i="1" s="1"/>
  <c r="E225" i="1"/>
  <c r="G225" i="1" s="1"/>
  <c r="E11" i="1" l="1"/>
  <c r="C188" i="1"/>
  <c r="G11" i="1" l="1"/>
  <c r="E188" i="1"/>
  <c r="G188" i="1" s="1"/>
  <c r="L256" i="1"/>
  <c r="E79" i="1"/>
  <c r="G79" i="1" s="1"/>
  <c r="M256" i="1"/>
  <c r="K256" i="1"/>
  <c r="J256" i="1"/>
  <c r="I256" i="1"/>
  <c r="F256" i="1"/>
  <c r="D256" i="1"/>
  <c r="C256" i="1"/>
  <c r="E40" i="1"/>
  <c r="M217" i="1"/>
  <c r="L217" i="1"/>
  <c r="K217" i="1"/>
  <c r="J217" i="1"/>
  <c r="I217" i="1"/>
  <c r="F217" i="1"/>
  <c r="C217" i="1"/>
  <c r="E256" i="1" l="1"/>
  <c r="G256" i="1" s="1"/>
  <c r="G40" i="1"/>
  <c r="E217" i="1"/>
  <c r="G217" i="1" s="1"/>
  <c r="D217" i="1"/>
  <c r="K223" i="1" l="1"/>
  <c r="J223" i="1"/>
  <c r="F223" i="1"/>
  <c r="D223" i="1"/>
  <c r="C223" i="1"/>
  <c r="M223" i="1"/>
  <c r="L223" i="1"/>
  <c r="I223" i="1"/>
  <c r="E46" i="1"/>
  <c r="G46" i="1" s="1"/>
  <c r="F185" i="1"/>
  <c r="C185" i="1"/>
  <c r="M185" i="1"/>
  <c r="L185" i="1"/>
  <c r="K185" i="1"/>
  <c r="J185" i="1"/>
  <c r="I185" i="1"/>
  <c r="E8" i="1"/>
  <c r="G8" i="1" s="1"/>
  <c r="E223" i="1" l="1"/>
  <c r="G223" i="1" s="1"/>
  <c r="D185" i="1"/>
  <c r="E185" i="1"/>
  <c r="G185" i="1" s="1"/>
  <c r="M189" i="1"/>
  <c r="L189" i="1"/>
  <c r="K189" i="1"/>
  <c r="J189" i="1"/>
  <c r="I189" i="1"/>
  <c r="F189" i="1"/>
  <c r="D189" i="1"/>
  <c r="C189" i="1"/>
  <c r="E12" i="1"/>
  <c r="G12" i="1" s="1"/>
  <c r="H12" i="5"/>
  <c r="E189" i="1" l="1"/>
  <c r="G189" i="1" s="1"/>
  <c r="M176" i="1" l="1"/>
  <c r="L176" i="1"/>
  <c r="K176" i="1"/>
  <c r="J176" i="1"/>
  <c r="I176" i="1"/>
  <c r="F176" i="1"/>
  <c r="D176" i="1"/>
  <c r="C176" i="1"/>
  <c r="M87" i="1"/>
  <c r="L87" i="1"/>
  <c r="K87" i="1"/>
  <c r="J87" i="1"/>
  <c r="F87" i="1"/>
  <c r="D87" i="1" l="1"/>
  <c r="C87" i="1" l="1"/>
  <c r="M258" i="1" l="1"/>
  <c r="L258" i="1"/>
  <c r="K258" i="1"/>
  <c r="J258" i="1"/>
  <c r="I258" i="1"/>
  <c r="F258" i="1"/>
  <c r="D258" i="1"/>
  <c r="C258" i="1"/>
  <c r="E81" i="1"/>
  <c r="G81" i="1" s="1"/>
  <c r="E258" i="1" l="1"/>
  <c r="G258" i="1" s="1"/>
  <c r="M231" i="1"/>
  <c r="E54" i="1"/>
  <c r="L231" i="1"/>
  <c r="K231" i="1"/>
  <c r="J231" i="1"/>
  <c r="I231" i="1"/>
  <c r="F231" i="1"/>
  <c r="D231" i="1"/>
  <c r="C231" i="1"/>
  <c r="G54" i="1" l="1"/>
  <c r="E231" i="1"/>
  <c r="G231" i="1" s="1"/>
  <c r="M190" i="1" l="1"/>
  <c r="D190" i="1"/>
  <c r="L190" i="1"/>
  <c r="K190" i="1"/>
  <c r="J190" i="1"/>
  <c r="I190" i="1"/>
  <c r="F190" i="1"/>
  <c r="C190" i="1"/>
  <c r="E13" i="1" l="1"/>
  <c r="G13" i="1" l="1"/>
  <c r="E190" i="1"/>
  <c r="G190" i="1" s="1"/>
  <c r="M221" i="1" l="1"/>
  <c r="L221" i="1"/>
  <c r="K221" i="1"/>
  <c r="J221" i="1"/>
  <c r="I221" i="1"/>
  <c r="F221" i="1"/>
  <c r="D221" i="1"/>
  <c r="C221" i="1"/>
  <c r="E44" i="1"/>
  <c r="G44" i="1" s="1"/>
  <c r="E221" i="1" l="1"/>
  <c r="G221" i="1" s="1"/>
  <c r="M253" i="1" l="1"/>
  <c r="M214" i="1"/>
  <c r="L253" i="1"/>
  <c r="L214" i="1"/>
  <c r="K253" i="1"/>
  <c r="J253" i="1"/>
  <c r="I253" i="1"/>
  <c r="D253" i="1"/>
  <c r="F253" i="1"/>
  <c r="C253" i="1"/>
  <c r="K214" i="1"/>
  <c r="J214" i="1"/>
  <c r="I214" i="1"/>
  <c r="E37" i="1"/>
  <c r="F214" i="1"/>
  <c r="C214" i="1"/>
  <c r="E76" i="1" l="1"/>
  <c r="G76" i="1" s="1"/>
  <c r="D214" i="1"/>
  <c r="G37" i="1"/>
  <c r="E214" i="1"/>
  <c r="G214" i="1" s="1"/>
  <c r="M248" i="1"/>
  <c r="L248" i="1"/>
  <c r="L193" i="1"/>
  <c r="K248" i="1"/>
  <c r="K193" i="1"/>
  <c r="J248" i="1"/>
  <c r="J193" i="1"/>
  <c r="I193" i="1"/>
  <c r="E16" i="1"/>
  <c r="M193" i="1"/>
  <c r="F193" i="1"/>
  <c r="C193" i="1"/>
  <c r="I248" i="1"/>
  <c r="E71" i="1"/>
  <c r="F248" i="1"/>
  <c r="C248" i="1"/>
  <c r="E253" i="1" l="1"/>
  <c r="G253" i="1" s="1"/>
  <c r="G16" i="1"/>
  <c r="E193" i="1"/>
  <c r="G193" i="1" s="1"/>
  <c r="D193" i="1"/>
  <c r="G71" i="1"/>
  <c r="E248" i="1"/>
  <c r="G248" i="1" s="1"/>
  <c r="D248" i="1"/>
  <c r="K198" i="1" l="1"/>
  <c r="J198" i="1"/>
  <c r="I198" i="1"/>
  <c r="E21" i="1"/>
  <c r="M198" i="1"/>
  <c r="L198" i="1"/>
  <c r="F198" i="1"/>
  <c r="C198" i="1"/>
  <c r="G21" i="1" l="1"/>
  <c r="E198" i="1"/>
  <c r="G198" i="1" s="1"/>
  <c r="D198" i="1"/>
  <c r="M260" i="1" l="1"/>
  <c r="M246" i="1"/>
  <c r="M245" i="1"/>
  <c r="M244" i="1"/>
  <c r="M241" i="1"/>
  <c r="M240" i="1"/>
  <c r="M236" i="1"/>
  <c r="M235" i="1"/>
  <c r="M234" i="1"/>
  <c r="M230" i="1"/>
  <c r="M227" i="1"/>
  <c r="M226" i="1"/>
  <c r="M224" i="1"/>
  <c r="M213" i="1"/>
  <c r="M212" i="1"/>
  <c r="M210" i="1"/>
  <c r="M204" i="1"/>
  <c r="M259" i="1"/>
  <c r="M257" i="1"/>
  <c r="M252" i="1"/>
  <c r="M239" i="1"/>
  <c r="M233" i="1"/>
  <c r="M220" i="1"/>
  <c r="M219" i="1"/>
  <c r="M216" i="1"/>
  <c r="M215" i="1"/>
  <c r="M211" i="1"/>
  <c r="M195" i="1"/>
  <c r="M243" i="1"/>
  <c r="M205" i="1"/>
  <c r="M203" i="1"/>
  <c r="M202" i="1"/>
  <c r="K260" i="1"/>
  <c r="K259" i="1"/>
  <c r="K252" i="1"/>
  <c r="K246" i="1"/>
  <c r="K245" i="1"/>
  <c r="K243" i="1"/>
  <c r="K241" i="1"/>
  <c r="K239" i="1"/>
  <c r="K236" i="1"/>
  <c r="K235" i="1"/>
  <c r="K233" i="1"/>
  <c r="K230" i="1"/>
  <c r="K226" i="1"/>
  <c r="K224" i="1"/>
  <c r="K220" i="1"/>
  <c r="K219" i="1"/>
  <c r="K215" i="1"/>
  <c r="K213" i="1"/>
  <c r="K211" i="1"/>
  <c r="K210" i="1"/>
  <c r="K205" i="1"/>
  <c r="K203" i="1"/>
  <c r="K202" i="1"/>
  <c r="K195" i="1"/>
  <c r="K194" i="1"/>
  <c r="J262" i="1"/>
  <c r="J252" i="1"/>
  <c r="J249" i="1"/>
  <c r="J243" i="1"/>
  <c r="J239" i="1"/>
  <c r="J237" i="1"/>
  <c r="J233" i="1"/>
  <c r="J230" i="1"/>
  <c r="J228" i="1"/>
  <c r="J220" i="1"/>
  <c r="J219" i="1"/>
  <c r="J211" i="1"/>
  <c r="J210" i="1"/>
  <c r="J208" i="1"/>
  <c r="J203" i="1"/>
  <c r="J202" i="1"/>
  <c r="J200" i="1"/>
  <c r="M263" i="1"/>
  <c r="M262" i="1"/>
  <c r="M249" i="1"/>
  <c r="M247" i="1"/>
  <c r="M242" i="1"/>
  <c r="M237" i="1"/>
  <c r="M229" i="1"/>
  <c r="M228" i="1"/>
  <c r="M218" i="1"/>
  <c r="M209" i="1"/>
  <c r="M208" i="1"/>
  <c r="M207" i="1"/>
  <c r="M201" i="1"/>
  <c r="M200" i="1"/>
  <c r="M196" i="1"/>
  <c r="M194" i="1"/>
  <c r="M191" i="1"/>
  <c r="M186" i="1"/>
  <c r="L263" i="1"/>
  <c r="L262" i="1"/>
  <c r="L260" i="1"/>
  <c r="L259" i="1"/>
  <c r="L257" i="1"/>
  <c r="L252" i="1"/>
  <c r="L249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4" i="1"/>
  <c r="L233" i="1"/>
  <c r="L230" i="1"/>
  <c r="L229" i="1"/>
  <c r="L228" i="1"/>
  <c r="L227" i="1"/>
  <c r="L226" i="1"/>
  <c r="L224" i="1"/>
  <c r="L220" i="1"/>
  <c r="L219" i="1"/>
  <c r="L218" i="1"/>
  <c r="L216" i="1"/>
  <c r="L215" i="1"/>
  <c r="L213" i="1"/>
  <c r="L212" i="1"/>
  <c r="L211" i="1"/>
  <c r="L210" i="1"/>
  <c r="L209" i="1"/>
  <c r="L208" i="1"/>
  <c r="L207" i="1"/>
  <c r="L205" i="1"/>
  <c r="L204" i="1"/>
  <c r="L203" i="1"/>
  <c r="L202" i="1"/>
  <c r="L201" i="1"/>
  <c r="L200" i="1"/>
  <c r="L196" i="1"/>
  <c r="L195" i="1"/>
  <c r="L194" i="1"/>
  <c r="L191" i="1"/>
  <c r="L186" i="1"/>
  <c r="K263" i="1"/>
  <c r="K262" i="1"/>
  <c r="K257" i="1"/>
  <c r="K249" i="1"/>
  <c r="K247" i="1"/>
  <c r="K244" i="1"/>
  <c r="K242" i="1"/>
  <c r="K240" i="1"/>
  <c r="K237" i="1"/>
  <c r="K234" i="1"/>
  <c r="K229" i="1"/>
  <c r="K228" i="1"/>
  <c r="K227" i="1"/>
  <c r="K218" i="1"/>
  <c r="K216" i="1"/>
  <c r="K212" i="1"/>
  <c r="K209" i="1"/>
  <c r="K208" i="1"/>
  <c r="K207" i="1"/>
  <c r="K204" i="1"/>
  <c r="K201" i="1"/>
  <c r="K200" i="1"/>
  <c r="K196" i="1"/>
  <c r="K191" i="1"/>
  <c r="K186" i="1"/>
  <c r="J263" i="1"/>
  <c r="J260" i="1"/>
  <c r="J259" i="1"/>
  <c r="J257" i="1"/>
  <c r="J247" i="1"/>
  <c r="J246" i="1"/>
  <c r="J245" i="1"/>
  <c r="J244" i="1"/>
  <c r="J242" i="1"/>
  <c r="J241" i="1"/>
  <c r="J240" i="1"/>
  <c r="J236" i="1"/>
  <c r="J235" i="1"/>
  <c r="J234" i="1"/>
  <c r="J229" i="1"/>
  <c r="J227" i="1"/>
  <c r="J226" i="1"/>
  <c r="J224" i="1"/>
  <c r="J218" i="1"/>
  <c r="J216" i="1"/>
  <c r="J215" i="1"/>
  <c r="J213" i="1"/>
  <c r="J212" i="1"/>
  <c r="J209" i="1"/>
  <c r="J207" i="1"/>
  <c r="J205" i="1"/>
  <c r="J204" i="1"/>
  <c r="J201" i="1"/>
  <c r="J196" i="1"/>
  <c r="J195" i="1"/>
  <c r="J194" i="1"/>
  <c r="J191" i="1"/>
  <c r="J186" i="1"/>
  <c r="I263" i="1"/>
  <c r="I262" i="1"/>
  <c r="I260" i="1"/>
  <c r="I259" i="1"/>
  <c r="I257" i="1"/>
  <c r="I252" i="1"/>
  <c r="I249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0" i="1"/>
  <c r="I229" i="1"/>
  <c r="I228" i="1"/>
  <c r="I227" i="1"/>
  <c r="I226" i="1"/>
  <c r="I224" i="1"/>
  <c r="I220" i="1"/>
  <c r="I219" i="1"/>
  <c r="I218" i="1"/>
  <c r="I216" i="1"/>
  <c r="I215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6" i="1"/>
  <c r="I195" i="1"/>
  <c r="I194" i="1"/>
  <c r="I191" i="1"/>
  <c r="I186" i="1"/>
  <c r="F263" i="1"/>
  <c r="F262" i="1"/>
  <c r="F260" i="1"/>
  <c r="F259" i="1"/>
  <c r="F257" i="1"/>
  <c r="F252" i="1"/>
  <c r="F249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0" i="1"/>
  <c r="F229" i="1"/>
  <c r="F228" i="1"/>
  <c r="F227" i="1"/>
  <c r="F226" i="1"/>
  <c r="F224" i="1"/>
  <c r="F220" i="1"/>
  <c r="F219" i="1"/>
  <c r="F218" i="1"/>
  <c r="F216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6" i="1"/>
  <c r="F195" i="1"/>
  <c r="F194" i="1"/>
  <c r="F191" i="1"/>
  <c r="F186" i="1"/>
  <c r="D263" i="1"/>
  <c r="D262" i="1"/>
  <c r="D260" i="1"/>
  <c r="D259" i="1"/>
  <c r="D257" i="1"/>
  <c r="D252" i="1"/>
  <c r="D249" i="1"/>
  <c r="D247" i="1"/>
  <c r="D246" i="1"/>
  <c r="D245" i="1"/>
  <c r="D244" i="1"/>
  <c r="D243" i="1"/>
  <c r="D242" i="1"/>
  <c r="D241" i="1"/>
  <c r="D240" i="1"/>
  <c r="D239" i="1"/>
  <c r="D237" i="1"/>
  <c r="D236" i="1"/>
  <c r="D235" i="1"/>
  <c r="D234" i="1"/>
  <c r="D233" i="1"/>
  <c r="D230" i="1"/>
  <c r="D229" i="1"/>
  <c r="D228" i="1"/>
  <c r="D227" i="1"/>
  <c r="D226" i="1"/>
  <c r="D224" i="1"/>
  <c r="D220" i="1"/>
  <c r="D219" i="1"/>
  <c r="D218" i="1"/>
  <c r="D216" i="1"/>
  <c r="D215" i="1"/>
  <c r="D213" i="1"/>
  <c r="D212" i="1"/>
  <c r="D211" i="1"/>
  <c r="D210" i="1"/>
  <c r="D209" i="1"/>
  <c r="D208" i="1"/>
  <c r="D207" i="1"/>
  <c r="D205" i="1"/>
  <c r="D204" i="1"/>
  <c r="D203" i="1"/>
  <c r="D202" i="1"/>
  <c r="D201" i="1"/>
  <c r="D200" i="1"/>
  <c r="D196" i="1"/>
  <c r="D195" i="1"/>
  <c r="D194" i="1"/>
  <c r="D191" i="1"/>
  <c r="D186" i="1"/>
  <c r="C263" i="1"/>
  <c r="C262" i="1"/>
  <c r="C260" i="1"/>
  <c r="C259" i="1"/>
  <c r="C257" i="1"/>
  <c r="C252" i="1"/>
  <c r="C249" i="1"/>
  <c r="C247" i="1"/>
  <c r="C246" i="1"/>
  <c r="C245" i="1"/>
  <c r="C244" i="1"/>
  <c r="C243" i="1"/>
  <c r="C242" i="1"/>
  <c r="C241" i="1"/>
  <c r="C240" i="1"/>
  <c r="C239" i="1"/>
  <c r="C237" i="1"/>
  <c r="C236" i="1"/>
  <c r="C235" i="1"/>
  <c r="C234" i="1"/>
  <c r="C233" i="1"/>
  <c r="C230" i="1"/>
  <c r="C229" i="1"/>
  <c r="C228" i="1"/>
  <c r="C227" i="1"/>
  <c r="C226" i="1"/>
  <c r="C224" i="1"/>
  <c r="C220" i="1"/>
  <c r="C219" i="1"/>
  <c r="C218" i="1"/>
  <c r="C216" i="1"/>
  <c r="C215" i="1"/>
  <c r="C213" i="1"/>
  <c r="C212" i="1"/>
  <c r="C211" i="1"/>
  <c r="C210" i="1"/>
  <c r="C209" i="1"/>
  <c r="C208" i="1"/>
  <c r="C207" i="1"/>
  <c r="C205" i="1"/>
  <c r="C203" i="1"/>
  <c r="C202" i="1"/>
  <c r="C201" i="1"/>
  <c r="C200" i="1"/>
  <c r="C196" i="1"/>
  <c r="C195" i="1"/>
  <c r="C194" i="1"/>
  <c r="C191" i="1"/>
  <c r="C186" i="1"/>
  <c r="E85" i="1"/>
  <c r="E262" i="1" s="1"/>
  <c r="D264" i="1" l="1"/>
  <c r="K264" i="1"/>
  <c r="L264" i="1"/>
  <c r="J264" i="1"/>
  <c r="M264" i="1"/>
  <c r="I264" i="1"/>
  <c r="F264" i="1"/>
  <c r="G85" i="1"/>
  <c r="G262" i="1"/>
  <c r="E17" i="1" l="1"/>
  <c r="G17" i="1" l="1"/>
  <c r="E194" i="1"/>
  <c r="G194" i="1" s="1"/>
  <c r="E52" i="1"/>
  <c r="E229" i="1" s="1"/>
  <c r="G52" i="1" l="1"/>
  <c r="G229" i="1"/>
  <c r="E176" i="1" l="1"/>
  <c r="G176" i="1" s="1"/>
  <c r="E86" i="1"/>
  <c r="E263" i="1" s="1"/>
  <c r="C204" i="1" l="1"/>
  <c r="G86" i="1"/>
  <c r="G263" i="1"/>
  <c r="E69" i="1"/>
  <c r="E246" i="1" s="1"/>
  <c r="C264" i="1" l="1"/>
  <c r="E264" i="1" s="1"/>
  <c r="G264" i="1" s="1"/>
  <c r="G69" i="1"/>
  <c r="G246" i="1"/>
  <c r="E14" i="1" l="1"/>
  <c r="E191" i="1" s="1"/>
  <c r="E18" i="1"/>
  <c r="E195" i="1" s="1"/>
  <c r="E19" i="1"/>
  <c r="E196" i="1" s="1"/>
  <c r="E23" i="1"/>
  <c r="E200" i="1" s="1"/>
  <c r="E24" i="1"/>
  <c r="E201" i="1" s="1"/>
  <c r="E25" i="1"/>
  <c r="E202" i="1" s="1"/>
  <c r="E26" i="1"/>
  <c r="E203" i="1" s="1"/>
  <c r="E27" i="1"/>
  <c r="E204" i="1" s="1"/>
  <c r="E28" i="1"/>
  <c r="E205" i="1" s="1"/>
  <c r="E30" i="1"/>
  <c r="E207" i="1" s="1"/>
  <c r="E31" i="1"/>
  <c r="E208" i="1" s="1"/>
  <c r="E32" i="1"/>
  <c r="E209" i="1" s="1"/>
  <c r="E34" i="1"/>
  <c r="E211" i="1" s="1"/>
  <c r="E35" i="1"/>
  <c r="E212" i="1" s="1"/>
  <c r="E36" i="1"/>
  <c r="E213" i="1" s="1"/>
  <c r="E39" i="1"/>
  <c r="E216" i="1" s="1"/>
  <c r="E41" i="1"/>
  <c r="E218" i="1" s="1"/>
  <c r="E42" i="1"/>
  <c r="E219" i="1" s="1"/>
  <c r="E43" i="1"/>
  <c r="E220" i="1" s="1"/>
  <c r="E47" i="1"/>
  <c r="E224" i="1" s="1"/>
  <c r="E49" i="1"/>
  <c r="E226" i="1" s="1"/>
  <c r="E50" i="1"/>
  <c r="E227" i="1" s="1"/>
  <c r="E51" i="1"/>
  <c r="E228" i="1" s="1"/>
  <c r="E53" i="1"/>
  <c r="E230" i="1" s="1"/>
  <c r="E59" i="1"/>
  <c r="E236" i="1" s="1"/>
  <c r="E60" i="1"/>
  <c r="E237" i="1" s="1"/>
  <c r="E62" i="1"/>
  <c r="E239" i="1" s="1"/>
  <c r="E63" i="1"/>
  <c r="E240" i="1" s="1"/>
  <c r="E64" i="1"/>
  <c r="E241" i="1" s="1"/>
  <c r="E65" i="1"/>
  <c r="E242" i="1" s="1"/>
  <c r="E66" i="1"/>
  <c r="E243" i="1" s="1"/>
  <c r="E67" i="1"/>
  <c r="E244" i="1" s="1"/>
  <c r="E70" i="1"/>
  <c r="E247" i="1" s="1"/>
  <c r="E72" i="1"/>
  <c r="E249" i="1" s="1"/>
  <c r="E75" i="1"/>
  <c r="E252" i="1" s="1"/>
  <c r="E80" i="1"/>
  <c r="E257" i="1" s="1"/>
  <c r="E82" i="1"/>
  <c r="E259" i="1" s="1"/>
  <c r="E83" i="1"/>
  <c r="E260" i="1" s="1"/>
  <c r="G31" i="1" l="1"/>
  <c r="G208" i="1"/>
  <c r="G65" i="1"/>
  <c r="G242" i="1"/>
  <c r="G42" i="1"/>
  <c r="G219" i="1"/>
  <c r="G18" i="1"/>
  <c r="G195" i="1"/>
  <c r="G53" i="1"/>
  <c r="G230" i="1"/>
  <c r="G28" i="1"/>
  <c r="G205" i="1"/>
  <c r="G51" i="1"/>
  <c r="G228" i="1"/>
  <c r="G36" i="1"/>
  <c r="G213" i="1"/>
  <c r="G49" i="1"/>
  <c r="G226" i="1"/>
  <c r="G41" i="1"/>
  <c r="G218" i="1"/>
  <c r="G14" i="1"/>
  <c r="G191" i="1"/>
  <c r="G27" i="1"/>
  <c r="G204" i="1"/>
  <c r="G64" i="1"/>
  <c r="G241" i="1"/>
  <c r="G26" i="1"/>
  <c r="G203" i="1"/>
  <c r="G70" i="1"/>
  <c r="G247" i="1"/>
  <c r="G63" i="1"/>
  <c r="G240" i="1"/>
  <c r="G35" i="1"/>
  <c r="G212" i="1"/>
  <c r="G25" i="1"/>
  <c r="G202" i="1"/>
  <c r="G62" i="1"/>
  <c r="G239" i="1"/>
  <c r="G47" i="1"/>
  <c r="G224" i="1"/>
  <c r="G34" i="1"/>
  <c r="G211" i="1"/>
  <c r="G24" i="1"/>
  <c r="G201" i="1"/>
  <c r="G82" i="1"/>
  <c r="G259" i="1"/>
  <c r="G43" i="1"/>
  <c r="G220" i="1"/>
  <c r="G19" i="1"/>
  <c r="G196" i="1"/>
  <c r="G80" i="1"/>
  <c r="G257" i="1"/>
  <c r="G59" i="1"/>
  <c r="G236" i="1"/>
  <c r="G30" i="1"/>
  <c r="G207" i="1"/>
  <c r="G75" i="1"/>
  <c r="G252" i="1"/>
  <c r="G39" i="1"/>
  <c r="G216" i="1"/>
  <c r="G72" i="1"/>
  <c r="G249" i="1"/>
  <c r="G50" i="1"/>
  <c r="G227" i="1"/>
  <c r="G83" i="1"/>
  <c r="G260" i="1"/>
  <c r="G66" i="1"/>
  <c r="G243" i="1"/>
  <c r="G60" i="1"/>
  <c r="G237" i="1"/>
  <c r="G32" i="1"/>
  <c r="G209" i="1"/>
  <c r="G23" i="1"/>
  <c r="G200" i="1"/>
  <c r="G67" i="1"/>
  <c r="G244" i="1"/>
  <c r="E38" i="1" l="1"/>
  <c r="E215" i="1" s="1"/>
  <c r="G38" i="1" l="1"/>
  <c r="G215" i="1"/>
  <c r="E58" i="1" l="1"/>
  <c r="E235" i="1" s="1"/>
  <c r="E33" i="1"/>
  <c r="E210" i="1" s="1"/>
  <c r="E68" i="1"/>
  <c r="E245" i="1" s="1"/>
  <c r="E9" i="1"/>
  <c r="E186" i="1" s="1"/>
  <c r="E56" i="1"/>
  <c r="E233" i="1" s="1"/>
  <c r="E57" i="1"/>
  <c r="E234" i="1" s="1"/>
  <c r="G58" i="1" l="1"/>
  <c r="G235" i="1"/>
  <c r="G9" i="1"/>
  <c r="G186" i="1"/>
  <c r="G68" i="1"/>
  <c r="G245" i="1"/>
  <c r="G57" i="1"/>
  <c r="G234" i="1"/>
  <c r="G33" i="1"/>
  <c r="G210" i="1"/>
  <c r="G56" i="1"/>
  <c r="G233" i="1"/>
  <c r="E87" i="1"/>
  <c r="G87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6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4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<sst xmlns="http://schemas.openxmlformats.org/spreadsheetml/2006/main" count="642" uniqueCount="280">
  <si>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</si>
  <si>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</si>
  <si>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</si>
  <si>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</si>
  <si>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</si>
  <si>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</si>
  <si>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</si>
  <si>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</si>
  <si>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</si>
  <si>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</si>
  <si>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</si>
  <si>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</si>
  <si>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</si>
  <si>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</si>
  <si>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</si>
  <si>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</si>
  <si>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</si>
  <si>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</si>
  <si>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</si>
  <si>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</si>
  <si>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</si>
  <si>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</si>
  <si>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</si>
  <si>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</si>
  <si>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</si>
  <si>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</si>
  <si>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</si>
  <si>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</si>
  <si>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</si>
  <si>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</si>
  <si>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</si>
  <si>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</si>
  <si>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</si>
  <si>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</si>
  <si>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</si>
  <si>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</si>
  <si>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</si>
  <si>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</si>
  <si>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</si>
  <si>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</si>
  <si>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</si>
  <si>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</si>
  <si>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</si>
  <si>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</si>
  <si>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</si>
  <si>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</si>
  <si>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</si>
  <si>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</si>
  <si>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</si>
  <si>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</si>
  <si>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</si>
  <si>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</si>
  <si>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</si>
  <si>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</si>
  <si>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</si>
  <si>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</si>
  <si>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</si>
  <si>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</si>
  <si>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</si>
  <si>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</si>
  <si>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</si>
  <si>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</si>
  <si>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</si>
  <si>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</si>
  <si>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</si>
  <si>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</si>
  <si>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</si>
  <si>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</si>
  <si>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</si>
  <si>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</si>
  <si>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</si>
  <si>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</si>
  <si>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</si>
  <si>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</si>
  <si>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</si>
  <si>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</si>
  <si>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</si>
  <si>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</si>
  <si>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</si>
  <si>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</si>
  <si>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</si>
  <si>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</si>
  <si>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</si>
  <si>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</si>
  <si>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</si>
  <si>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</si>
  <si>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</si>
  <si>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</si>
  <si>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</si>
  <si>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</si>
  <si>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</si>
  <si>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</si>
  <si>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</si>
  <si>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</si>
  <si>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</si>
  <si>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</si>
  <si>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</si>
  <si>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</si>
  <si>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</si>
  <si>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</si>
  <si>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</si>
  <si>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</si>
  <si>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</si>
  <si>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</si>
  <si>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</si>
  <si>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</si>
  <si>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</si>
  <si>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</si>
  <si>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</si>
  <si>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</si>
  <si>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</si>
  <si>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</si>
  <si>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</si>
  <si>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</si>
  <si>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</si>
  <si>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</si>
  <si>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</si>
  <si>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</si>
  <si>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</si>
  <si>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</si>
  <si>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</si>
  <si>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</si>
  <si>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</si>
  <si>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</si>
  <si>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</si>
  <si>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</si>
  <si>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</si>
  <si>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</si>
  <si>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</si>
  <si>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</si>
  <si>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</si>
  <si>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</si>
  <si>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</si>
  <si>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</si>
  <si>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</si>
  <si>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</si>
  <si>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</si>
  <si>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</si>
  <si>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</si>
  <si>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</si>
  <si>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</si>
  <si>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</si>
  <si>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</si>
  <si>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</si>
  <si>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</si>
  <si>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</si>
  <si>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</si>
  <si>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</si>
  <si>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</si>
  <si>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</si>
  <si>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</si>
  <si>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</si>
  <si>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</si>
  <si>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</si>
  <si>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</si>
  <si>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</si>
  <si>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</si>
  <si>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</si>
  <si>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</si>
  <si>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</si>
  <si>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</si>
  <si>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</si>
  <si>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</si>
  <si>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</si>
  <si>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</si>
  <si>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</si>
  <si>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</si>
  <si>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</si>
  <si>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</si>
  <si>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</si>
  <si>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</si>
  <si>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</si>
  <si>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</si>
  <si>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</si>
  <si>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</si>
  <si>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</si>
  <si>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</si>
  <si>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</si>
  <si>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</si>
  <si>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</si>
  <si>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</si>
  <si>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</si>
  <si>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</si>
  <si>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</si>
  <si>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</si>
  <si>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</si>
  <si>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</si>
  <si>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</si>
  <si>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</si>
  <si>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</si>
  <si>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</si>
  <si>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</si>
  <si>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</si>
  <si>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</si>
  <si>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</si>
  <si>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</si>
  <si>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</si>
  <si>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</si>
  <si>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</si>
  <si>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</si>
  <si>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</si>
  <si>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</si>
  <si>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</si>
  <si>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</si>
  <si>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</si>
  <si>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</si>
  <si>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</si>
  <si>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</si>
  <si>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</si>
  <si>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</si>
  <si>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</si>
  <si>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</si>
  <si>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</si>
  <si>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</si>
  <si>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</si>
  <si>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</si>
  <si>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</si>
  <si>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</si>
  <si>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</si>
  <si>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</si>
  <si>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</si>
  <si>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</si>
  <si>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</si>
  <si>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</si>
  <si>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</si>
  <si>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</si>
  <si>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</si>
  <si>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</si>
  <si>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</si>
  <si>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</si>
  <si>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</si>
  <si>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</si>
  <si>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</si>
  <si>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</si>
  <si>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</si>
  <si>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</si>
  <si>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</si>
  <si>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</si>
  <si>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</si>
  <si>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</si>
  <si>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</si>
  <si>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</si>
  <si>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</si>
  <si>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</si>
  <si>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</si>
  <si>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</si>
  <si>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</si>
  <si>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</si>
  <si>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</si>
  <si>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</si>
  <si>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</si>
  <si>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</si>
  <si>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</si>
  <si>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</si>
  <si>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</si>
  <si>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</si>
  <si>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</si>
  <si>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</si>
  <si>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</si>
  <si>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</si>
  <si>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</si>
  <si>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</si>
  <si>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</si>
  <si>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</si>
  <si>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</si>
  <si>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</si>
  <si>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Construction Work in Progress</t>
  </si>
  <si>
    <t>787000</t>
  </si>
  <si>
    <t>731700</t>
  </si>
  <si>
    <t>Medical Equipment &lt;5000</t>
  </si>
  <si>
    <t>799620</t>
  </si>
  <si>
    <t>Event Tickets</t>
  </si>
  <si>
    <t>as of November 30, 2021</t>
  </si>
  <si>
    <t>714100</t>
  </si>
  <si>
    <t>Rental-Furn &amp; Equip &lt;5K or 1YR</t>
  </si>
  <si>
    <t>as of December 31, 2021</t>
  </si>
  <si>
    <t>799200</t>
  </si>
  <si>
    <t>799300</t>
  </si>
  <si>
    <t>Awards &amp; Sponsorships</t>
  </si>
  <si>
    <t>Collection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</si>
</sst>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218000</v>
      </c>
      <c r="D8" s="24">
        <v>111633</v>
      </c>
      <c r="E8" s="24">
        <f t="shared" ref="E8:E40" si="0">C8-D8</f>
        <v>106367</v>
      </c>
      <c r="F8" s="24">
        <v>0</v>
      </c>
      <c r="G8" s="24">
        <f t="shared" ref="G8" si="1">E8-F8</f>
        <v>106367</v>
      </c>
      <c r="H8" s="24"/>
      <c r="I8" s="24">
        <v>0</v>
      </c>
      <c r="J8" s="24">
        <v>0</v>
      </c>
      <c r="K8" s="24">
        <v>210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25000</v>
      </c>
      <c r="D9" s="24">
        <v>2738</v>
      </c>
      <c r="E9" s="24">
        <f t="shared" si="0"/>
        <v>22262</v>
      </c>
      <c r="F9" s="24">
        <v>0</v>
      </c>
      <c r="G9" s="24">
        <f t="shared" ref="G9:G75" si="2">E9-F9</f>
        <v>22262</v>
      </c>
      <c r="H9" s="24"/>
      <c r="I9" s="24">
        <v>11835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2" t="s">
        <v>273</v>
      </c>
      <c r="B10" s="11" t="s">
        <v>274</v>
      </c>
      <c r="C10" s="24">
        <v>0</v>
      </c>
      <c r="D10" s="24">
        <v>0</v>
      </c>
      <c r="E10" s="24">
        <f t="shared" ref="E10" si="3">C10-D10</f>
        <v>0</v>
      </c>
      <c r="F10" s="24">
        <v>0</v>
      </c>
      <c r="G10" s="24">
        <f t="shared" ref="G10" si="4">E10-F10</f>
        <v>0</v>
      </c>
      <c r="H10" s="24"/>
      <c r="I10" s="24">
        <v>45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1" t="s">
        <v>247</v>
      </c>
      <c r="B11" s="11" t="s">
        <v>248</v>
      </c>
      <c r="C11" s="24">
        <v>15000</v>
      </c>
      <c r="D11" s="24">
        <v>15190</v>
      </c>
      <c r="E11" s="24">
        <f t="shared" ref="E11" si="5">C11-D11</f>
        <v>-190</v>
      </c>
      <c r="F11" s="24">
        <v>2978.44</v>
      </c>
      <c r="G11" s="24">
        <f t="shared" ref="G11" si="6">E11-F11</f>
        <v>-3168.44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178</v>
      </c>
      <c r="B12" s="11" t="s">
        <v>174</v>
      </c>
      <c r="C12" s="24">
        <v>10000</v>
      </c>
      <c r="D12" s="24">
        <v>4566</v>
      </c>
      <c r="E12" s="24">
        <f t="shared" si="0"/>
        <v>5434</v>
      </c>
      <c r="F12" s="24">
        <v>4566.22</v>
      </c>
      <c r="G12" s="24">
        <f t="shared" ref="G12" si="7">E12-F12</f>
        <v>867.77999999999975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179</v>
      </c>
      <c r="B13" s="11" t="s">
        <v>73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f t="shared" ref="G13" si="8">E13-F13</f>
        <v>0</v>
      </c>
      <c r="H13" s="24"/>
      <c r="I13" s="24">
        <v>600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2" t="s">
        <v>180</v>
      </c>
      <c r="B14" s="11" t="s">
        <v>17</v>
      </c>
      <c r="C14" s="24">
        <v>45000</v>
      </c>
      <c r="D14" s="24">
        <v>10978</v>
      </c>
      <c r="E14" s="24">
        <f t="shared" si="0"/>
        <v>34022</v>
      </c>
      <c r="F14" s="24">
        <v>0</v>
      </c>
      <c r="G14" s="24">
        <f t="shared" si="2"/>
        <v>34022</v>
      </c>
      <c r="H14" s="24"/>
      <c r="I14" s="24">
        <v>525</v>
      </c>
      <c r="J14" s="24">
        <v>0</v>
      </c>
      <c r="K14" s="24">
        <v>0</v>
      </c>
      <c r="L14" s="24">
        <v>0</v>
      </c>
      <c r="M14" s="24">
        <v>1110</v>
      </c>
      <c r="N14" s="8"/>
      <c r="P14" s="9"/>
      <c r="Q14" s="8"/>
    </row>
    <row r="15" spans="1:17" x14ac:dyDescent="0.2">
      <c r="A15" s="51" t="s">
        <v>258</v>
      </c>
      <c r="B15" s="11" t="s">
        <v>259</v>
      </c>
      <c r="C15" s="24">
        <v>0</v>
      </c>
      <c r="D15" s="24">
        <v>0</v>
      </c>
      <c r="E15" s="24">
        <f t="shared" ref="E15" si="9">C15-D15</f>
        <v>0</v>
      </c>
      <c r="F15" s="24">
        <v>0</v>
      </c>
      <c r="G15" s="24">
        <f t="shared" ref="G15" si="10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181</v>
      </c>
      <c r="B16" s="11" t="s">
        <v>67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f t="shared" ref="G16" si="11">E16-F16</f>
        <v>0</v>
      </c>
      <c r="H16" s="24"/>
      <c r="I16" s="24">
        <v>1105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x14ac:dyDescent="0.2">
      <c r="A17" s="52" t="s">
        <v>182</v>
      </c>
      <c r="B17" s="11" t="s">
        <v>18</v>
      </c>
      <c r="C17" s="24">
        <v>15000</v>
      </c>
      <c r="D17" s="24">
        <v>10480</v>
      </c>
      <c r="E17" s="24">
        <f t="shared" si="0"/>
        <v>4520</v>
      </c>
      <c r="F17" s="24">
        <v>0</v>
      </c>
      <c r="G17" s="24">
        <f t="shared" ref="G17" si="12">E17-F17</f>
        <v>4520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ht="14.1" customHeight="1" x14ac:dyDescent="0.2">
      <c r="A18" s="52" t="s">
        <v>183</v>
      </c>
      <c r="B18" s="11" t="s">
        <v>60</v>
      </c>
      <c r="C18" s="24">
        <v>2500</v>
      </c>
      <c r="D18" s="24">
        <v>102460</v>
      </c>
      <c r="E18" s="24">
        <f t="shared" si="0"/>
        <v>-99960</v>
      </c>
      <c r="F18" s="24">
        <v>1615</v>
      </c>
      <c r="G18" s="24">
        <f t="shared" si="2"/>
        <v>-101575</v>
      </c>
      <c r="H18" s="24"/>
      <c r="I18" s="24">
        <v>23129</v>
      </c>
      <c r="J18" s="24">
        <v>0</v>
      </c>
      <c r="K18" s="24">
        <v>0</v>
      </c>
      <c r="L18" s="24">
        <v>0</v>
      </c>
      <c r="M18" s="24">
        <v>0</v>
      </c>
      <c r="N18" s="2"/>
      <c r="P18" s="13"/>
      <c r="Q18" s="8"/>
    </row>
    <row r="19" spans="1:17" x14ac:dyDescent="0.2">
      <c r="A19" s="52" t="s">
        <v>184</v>
      </c>
      <c r="B19" s="11" t="s">
        <v>19</v>
      </c>
      <c r="C19" s="24">
        <v>20000</v>
      </c>
      <c r="D19" s="24">
        <v>23319</v>
      </c>
      <c r="E19" s="24">
        <f t="shared" si="0"/>
        <v>-3319</v>
      </c>
      <c r="F19" s="24">
        <v>5522.77</v>
      </c>
      <c r="G19" s="24">
        <f t="shared" si="2"/>
        <v>-8841.77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3" t="s">
        <v>252</v>
      </c>
      <c r="B20" s="11" t="s">
        <v>253</v>
      </c>
      <c r="C20" s="24">
        <v>0</v>
      </c>
      <c r="D20" s="24">
        <v>0</v>
      </c>
      <c r="E20" s="24">
        <f t="shared" ref="E20" si="13">C20-D20</f>
        <v>0</v>
      </c>
      <c r="F20" s="24">
        <v>0</v>
      </c>
      <c r="G20" s="24">
        <f t="shared" si="2"/>
        <v>0</v>
      </c>
      <c r="H20" s="24"/>
      <c r="I20" s="24">
        <v>400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185</v>
      </c>
      <c r="B21" s="11" t="s">
        <v>65</v>
      </c>
      <c r="C21" s="24">
        <v>0</v>
      </c>
      <c r="D21" s="24">
        <v>0</v>
      </c>
      <c r="E21" s="24">
        <f t="shared" si="0"/>
        <v>0</v>
      </c>
      <c r="F21" s="24">
        <v>0</v>
      </c>
      <c r="G21" s="24">
        <f t="shared" ref="G21:G22" si="14">E21-F21</f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256</v>
      </c>
      <c r="B22" s="11" t="s">
        <v>257</v>
      </c>
      <c r="C22" s="24">
        <v>0</v>
      </c>
      <c r="D22" s="24">
        <f>6</f>
        <v>6</v>
      </c>
      <c r="E22" s="24">
        <f t="shared" ref="E22" si="15">C22-D22</f>
        <v>-6</v>
      </c>
      <c r="F22" s="24">
        <v>0</v>
      </c>
      <c r="G22" s="24">
        <f t="shared" si="14"/>
        <v>-6</v>
      </c>
      <c r="H22" s="24"/>
      <c r="I22" s="24">
        <v>54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186</v>
      </c>
      <c r="B23" s="11" t="s">
        <v>20</v>
      </c>
      <c r="C23" s="24">
        <v>1500</v>
      </c>
      <c r="D23" s="24">
        <v>0</v>
      </c>
      <c r="E23" s="24">
        <f t="shared" si="0"/>
        <v>1500</v>
      </c>
      <c r="F23" s="24">
        <v>0</v>
      </c>
      <c r="G23" s="24">
        <f t="shared" si="2"/>
        <v>1500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2">
      <c r="A24" s="52" t="s">
        <v>187</v>
      </c>
      <c r="B24" s="11" t="s">
        <v>21</v>
      </c>
      <c r="C24" s="24">
        <v>44000</v>
      </c>
      <c r="D24" s="24">
        <v>22000</v>
      </c>
      <c r="E24" s="24">
        <f t="shared" si="0"/>
        <v>22000</v>
      </c>
      <c r="F24" s="24">
        <v>0</v>
      </c>
      <c r="G24" s="24">
        <f t="shared" si="2"/>
        <v>22000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2">
      <c r="A25" s="52" t="s">
        <v>188</v>
      </c>
      <c r="B25" s="11" t="s">
        <v>22</v>
      </c>
      <c r="C25" s="24">
        <v>0</v>
      </c>
      <c r="D25" s="24">
        <v>0</v>
      </c>
      <c r="E25" s="24">
        <f t="shared" si="0"/>
        <v>0</v>
      </c>
      <c r="F25" s="24">
        <v>0</v>
      </c>
      <c r="G25" s="24">
        <f t="shared" si="2"/>
        <v>0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189</v>
      </c>
      <c r="B26" s="11" t="s">
        <v>23</v>
      </c>
      <c r="C26" s="24">
        <v>2500</v>
      </c>
      <c r="D26" s="24">
        <v>994</v>
      </c>
      <c r="E26" s="24">
        <f t="shared" si="0"/>
        <v>1506</v>
      </c>
      <c r="F26" s="24">
        <v>0</v>
      </c>
      <c r="G26" s="24">
        <f t="shared" si="2"/>
        <v>1506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190</v>
      </c>
      <c r="B27" s="11" t="s">
        <v>24</v>
      </c>
      <c r="C27" s="24">
        <v>42000</v>
      </c>
      <c r="D27" s="24">
        <v>25027</v>
      </c>
      <c r="E27" s="24">
        <f t="shared" si="0"/>
        <v>16973</v>
      </c>
      <c r="F27" s="24">
        <v>0</v>
      </c>
      <c r="G27" s="24">
        <f t="shared" si="2"/>
        <v>16973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191</v>
      </c>
      <c r="B28" s="11" t="s">
        <v>25</v>
      </c>
      <c r="C28" s="24">
        <v>1000</v>
      </c>
      <c r="D28" s="24">
        <v>0</v>
      </c>
      <c r="E28" s="24">
        <f t="shared" si="0"/>
        <v>1000</v>
      </c>
      <c r="F28" s="24">
        <v>0</v>
      </c>
      <c r="G28" s="24">
        <f t="shared" si="2"/>
        <v>1000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2">
      <c r="A29" s="53" t="s">
        <v>268</v>
      </c>
      <c r="B29" s="11" t="s">
        <v>269</v>
      </c>
      <c r="C29" s="24">
        <v>0</v>
      </c>
      <c r="D29" s="24">
        <v>2779</v>
      </c>
      <c r="E29" s="24">
        <f t="shared" ref="E29" si="16">C29-D29</f>
        <v>-2779</v>
      </c>
      <c r="F29" s="24">
        <v>0</v>
      </c>
      <c r="G29" s="24">
        <f t="shared" ref="G29" si="17">E29-F29</f>
        <v>-2779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2">
      <c r="A30" s="52" t="s">
        <v>192</v>
      </c>
      <c r="B30" s="11" t="s">
        <v>26</v>
      </c>
      <c r="C30" s="24">
        <v>3000</v>
      </c>
      <c r="D30" s="24">
        <v>4146</v>
      </c>
      <c r="E30" s="24">
        <f t="shared" si="0"/>
        <v>-1146</v>
      </c>
      <c r="F30" s="24">
        <v>0</v>
      </c>
      <c r="G30" s="24">
        <f t="shared" si="2"/>
        <v>-1146</v>
      </c>
      <c r="H30" s="24"/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193</v>
      </c>
      <c r="B31" s="11" t="s">
        <v>27</v>
      </c>
      <c r="C31" s="24">
        <v>27800</v>
      </c>
      <c r="D31" s="24">
        <v>22052</v>
      </c>
      <c r="E31" s="24">
        <f t="shared" si="0"/>
        <v>5748</v>
      </c>
      <c r="F31" s="24">
        <v>134.62</v>
      </c>
      <c r="G31" s="24">
        <f t="shared" si="2"/>
        <v>5613.38</v>
      </c>
      <c r="H31" s="24"/>
      <c r="I31" s="24">
        <v>10384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194</v>
      </c>
      <c r="B32" s="11" t="s">
        <v>61</v>
      </c>
      <c r="C32" s="24">
        <v>10000</v>
      </c>
      <c r="D32" s="24">
        <v>91965</v>
      </c>
      <c r="E32" s="24">
        <f t="shared" si="0"/>
        <v>-81965</v>
      </c>
      <c r="F32" s="24">
        <v>27373.52</v>
      </c>
      <c r="G32" s="24">
        <f t="shared" si="2"/>
        <v>-109338.52</v>
      </c>
      <c r="H32" s="24"/>
      <c r="I32" s="24">
        <v>0</v>
      </c>
      <c r="J32" s="24">
        <v>528</v>
      </c>
      <c r="K32" s="24">
        <v>0</v>
      </c>
      <c r="L32" s="24">
        <v>0</v>
      </c>
      <c r="M32" s="24">
        <v>0</v>
      </c>
      <c r="N32" s="2"/>
    </row>
    <row r="33" spans="1:15" x14ac:dyDescent="0.2">
      <c r="A33" s="52" t="s">
        <v>195</v>
      </c>
      <c r="B33" s="11" t="s">
        <v>28</v>
      </c>
      <c r="C33" s="24">
        <v>15000</v>
      </c>
      <c r="D33" s="24">
        <v>2562</v>
      </c>
      <c r="E33" s="24">
        <f t="shared" si="0"/>
        <v>12438</v>
      </c>
      <c r="F33" s="24">
        <v>0</v>
      </c>
      <c r="G33" s="24">
        <f t="shared" si="2"/>
        <v>12438</v>
      </c>
      <c r="H33" s="24"/>
      <c r="I33" s="24">
        <v>0</v>
      </c>
      <c r="J33" s="24">
        <v>0</v>
      </c>
      <c r="K33" s="24">
        <v>588</v>
      </c>
      <c r="L33" s="24">
        <v>0</v>
      </c>
      <c r="M33" s="24">
        <v>0</v>
      </c>
      <c r="N33" s="2"/>
    </row>
    <row r="34" spans="1:15" x14ac:dyDescent="0.2">
      <c r="A34" s="52" t="s">
        <v>196</v>
      </c>
      <c r="B34" s="11" t="s">
        <v>29</v>
      </c>
      <c r="C34" s="24">
        <v>40000</v>
      </c>
      <c r="D34" s="24">
        <v>2897</v>
      </c>
      <c r="E34" s="24">
        <f t="shared" si="0"/>
        <v>37103</v>
      </c>
      <c r="F34" s="24">
        <v>0</v>
      </c>
      <c r="G34" s="24">
        <f t="shared" si="2"/>
        <v>37103</v>
      </c>
      <c r="H34" s="24"/>
      <c r="I34" s="24">
        <v>76</v>
      </c>
      <c r="J34" s="24">
        <v>0</v>
      </c>
      <c r="K34" s="24">
        <v>1321</v>
      </c>
      <c r="L34" s="24">
        <v>0</v>
      </c>
      <c r="M34" s="24">
        <v>0</v>
      </c>
      <c r="N34" s="2"/>
      <c r="O34" s="14"/>
    </row>
    <row r="35" spans="1:15" x14ac:dyDescent="0.2">
      <c r="A35" s="52" t="s">
        <v>197</v>
      </c>
      <c r="B35" s="11" t="s">
        <v>30</v>
      </c>
      <c r="C35" s="24">
        <v>25000</v>
      </c>
      <c r="D35" s="24">
        <v>1713</v>
      </c>
      <c r="E35" s="24">
        <f t="shared" si="0"/>
        <v>23287</v>
      </c>
      <c r="F35" s="24">
        <v>0</v>
      </c>
      <c r="G35" s="24">
        <f t="shared" si="2"/>
        <v>23287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8"/>
      <c r="O35" s="14"/>
    </row>
    <row r="36" spans="1:15" x14ac:dyDescent="0.2">
      <c r="A36" s="52" t="s">
        <v>198</v>
      </c>
      <c r="B36" s="11" t="s">
        <v>31</v>
      </c>
      <c r="C36" s="24">
        <v>65000</v>
      </c>
      <c r="D36" s="24">
        <v>9791</v>
      </c>
      <c r="E36" s="24">
        <f t="shared" si="0"/>
        <v>55209</v>
      </c>
      <c r="F36" s="24">
        <v>3458.17</v>
      </c>
      <c r="G36" s="24">
        <f t="shared" si="2"/>
        <v>51750.83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2">
      <c r="A37" s="52" t="s">
        <v>199</v>
      </c>
      <c r="B37" s="11" t="s">
        <v>68</v>
      </c>
      <c r="C37" s="24">
        <v>80000</v>
      </c>
      <c r="D37" s="24">
        <v>53273</v>
      </c>
      <c r="E37" s="24">
        <f t="shared" si="0"/>
        <v>26727</v>
      </c>
      <c r="F37" s="24">
        <v>11870.45</v>
      </c>
      <c r="G37" s="24">
        <f t="shared" ref="G37" si="18">E37-F37</f>
        <v>14856.55</v>
      </c>
      <c r="H37" s="24"/>
      <c r="I37" s="24">
        <v>3585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200</v>
      </c>
      <c r="B38" s="11" t="s">
        <v>32</v>
      </c>
      <c r="C38" s="24">
        <v>150000</v>
      </c>
      <c r="D38" s="24">
        <v>221142</v>
      </c>
      <c r="E38" s="24">
        <f t="shared" si="0"/>
        <v>-71142</v>
      </c>
      <c r="F38" s="24">
        <v>0</v>
      </c>
      <c r="G38" s="24">
        <f t="shared" si="2"/>
        <v>-71142</v>
      </c>
      <c r="H38" s="24"/>
      <c r="I38" s="24">
        <v>0</v>
      </c>
      <c r="J38" s="24">
        <v>0</v>
      </c>
      <c r="K38" s="24">
        <v>2621</v>
      </c>
      <c r="L38" s="24">
        <v>0</v>
      </c>
      <c r="M38" s="24">
        <v>0</v>
      </c>
      <c r="N38" s="2"/>
      <c r="O38" s="14"/>
    </row>
    <row r="39" spans="1:15" x14ac:dyDescent="0.2">
      <c r="A39" s="52" t="s">
        <v>201</v>
      </c>
      <c r="B39" s="11" t="s">
        <v>33</v>
      </c>
      <c r="C39" s="24">
        <v>10000</v>
      </c>
      <c r="D39" s="24">
        <v>993</v>
      </c>
      <c r="E39" s="24">
        <f t="shared" si="0"/>
        <v>9007</v>
      </c>
      <c r="F39" s="24">
        <v>169.15</v>
      </c>
      <c r="G39" s="24">
        <f t="shared" si="2"/>
        <v>8837.85</v>
      </c>
      <c r="H39" s="24"/>
      <c r="I39" s="24">
        <v>1204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2" t="s">
        <v>238</v>
      </c>
      <c r="B40" s="11" t="s">
        <v>239</v>
      </c>
      <c r="C40" s="24">
        <v>2000</v>
      </c>
      <c r="D40" s="24">
        <v>0</v>
      </c>
      <c r="E40" s="24">
        <f t="shared" si="0"/>
        <v>2000</v>
      </c>
      <c r="F40" s="24">
        <v>0</v>
      </c>
      <c r="G40" s="24">
        <f t="shared" ref="G40" si="19">E40-F40</f>
        <v>2000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2" t="s">
        <v>202</v>
      </c>
      <c r="B41" s="11" t="s">
        <v>34</v>
      </c>
      <c r="C41" s="24">
        <v>3000</v>
      </c>
      <c r="D41" s="24">
        <v>1539</v>
      </c>
      <c r="E41" s="24">
        <f t="shared" ref="E41:E71" si="20">C41-D41</f>
        <v>1461</v>
      </c>
      <c r="F41" s="24">
        <v>0</v>
      </c>
      <c r="G41" s="24">
        <f t="shared" si="2"/>
        <v>1461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203</v>
      </c>
      <c r="B42" s="11" t="s">
        <v>35</v>
      </c>
      <c r="C42" s="24">
        <v>17000</v>
      </c>
      <c r="D42" s="24">
        <v>3096</v>
      </c>
      <c r="E42" s="24">
        <f t="shared" si="20"/>
        <v>13904</v>
      </c>
      <c r="F42" s="24">
        <v>2.98</v>
      </c>
      <c r="G42" s="24">
        <f t="shared" si="2"/>
        <v>13901.02</v>
      </c>
      <c r="H42" s="24"/>
      <c r="I42" s="24">
        <v>2046</v>
      </c>
      <c r="J42" s="24">
        <v>0</v>
      </c>
      <c r="K42" s="24">
        <v>92</v>
      </c>
      <c r="L42" s="24">
        <v>0</v>
      </c>
      <c r="M42" s="24">
        <v>0</v>
      </c>
      <c r="N42" s="2"/>
    </row>
    <row r="43" spans="1:15" x14ac:dyDescent="0.2">
      <c r="A43" s="52" t="s">
        <v>204</v>
      </c>
      <c r="B43" s="11" t="s">
        <v>36</v>
      </c>
      <c r="C43" s="24">
        <v>2000</v>
      </c>
      <c r="D43" s="24">
        <v>277</v>
      </c>
      <c r="E43" s="24">
        <f t="shared" si="20"/>
        <v>1723</v>
      </c>
      <c r="F43" s="24">
        <v>0</v>
      </c>
      <c r="G43" s="24">
        <f t="shared" si="2"/>
        <v>1723</v>
      </c>
      <c r="H43" s="24"/>
      <c r="I43" s="24">
        <v>86</v>
      </c>
      <c r="J43" s="24">
        <v>0</v>
      </c>
      <c r="K43" s="24">
        <v>1670</v>
      </c>
      <c r="L43" s="24">
        <v>0</v>
      </c>
      <c r="M43" s="24">
        <v>138</v>
      </c>
      <c r="N43" s="8"/>
    </row>
    <row r="44" spans="1:15" x14ac:dyDescent="0.2">
      <c r="A44" s="52" t="s">
        <v>205</v>
      </c>
      <c r="B44" s="11" t="s">
        <v>72</v>
      </c>
      <c r="C44" s="24">
        <v>4000</v>
      </c>
      <c r="D44" s="24">
        <v>0</v>
      </c>
      <c r="E44" s="24">
        <f t="shared" si="20"/>
        <v>4000</v>
      </c>
      <c r="F44" s="24">
        <v>0</v>
      </c>
      <c r="G44" s="24">
        <f t="shared" ref="G44:G45" si="21">E44-F44</f>
        <v>4000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2">
      <c r="A45" s="52" t="s">
        <v>254</v>
      </c>
      <c r="B45" s="11" t="s">
        <v>255</v>
      </c>
      <c r="C45" s="24">
        <v>0</v>
      </c>
      <c r="D45" s="24">
        <v>0</v>
      </c>
      <c r="E45" s="24">
        <f t="shared" ref="E45" si="22">C45-D45</f>
        <v>0</v>
      </c>
      <c r="F45" s="24">
        <v>0</v>
      </c>
      <c r="G45" s="24">
        <f t="shared" si="21"/>
        <v>0</v>
      </c>
      <c r="H45" s="24"/>
      <c r="I45" s="24">
        <v>1075</v>
      </c>
      <c r="J45" s="24">
        <v>0</v>
      </c>
      <c r="K45" s="24">
        <v>0</v>
      </c>
      <c r="L45" s="24">
        <v>0</v>
      </c>
      <c r="M45" s="24">
        <v>0</v>
      </c>
      <c r="N45" s="8"/>
    </row>
    <row r="46" spans="1:15" x14ac:dyDescent="0.2">
      <c r="A46" s="52" t="s">
        <v>206</v>
      </c>
      <c r="B46" s="11" t="s">
        <v>175</v>
      </c>
      <c r="C46" s="24">
        <v>3500</v>
      </c>
      <c r="D46" s="24">
        <v>1660</v>
      </c>
      <c r="E46" s="24">
        <f t="shared" si="20"/>
        <v>1840</v>
      </c>
      <c r="F46" s="24">
        <v>0</v>
      </c>
      <c r="G46" s="24">
        <f t="shared" ref="G46" si="23">E46-F46</f>
        <v>1840</v>
      </c>
      <c r="H46" s="24"/>
      <c r="I46" s="24">
        <v>0</v>
      </c>
      <c r="J46" s="24">
        <v>0</v>
      </c>
      <c r="K46" s="24">
        <v>588</v>
      </c>
      <c r="L46" s="24">
        <v>0</v>
      </c>
      <c r="M46" s="24">
        <v>0</v>
      </c>
      <c r="N46" s="8"/>
    </row>
    <row r="47" spans="1:15" x14ac:dyDescent="0.2">
      <c r="A47" s="52" t="s">
        <v>207</v>
      </c>
      <c r="B47" s="11" t="s">
        <v>37</v>
      </c>
      <c r="C47" s="24">
        <v>40000</v>
      </c>
      <c r="D47" s="24">
        <v>8528</v>
      </c>
      <c r="E47" s="24">
        <f t="shared" si="20"/>
        <v>31472</v>
      </c>
      <c r="F47" s="24">
        <v>0</v>
      </c>
      <c r="G47" s="24">
        <f t="shared" si="2"/>
        <v>31472</v>
      </c>
      <c r="H47" s="24"/>
      <c r="I47" s="24">
        <v>0</v>
      </c>
      <c r="J47" s="24">
        <v>-2463</v>
      </c>
      <c r="K47" s="24">
        <v>0</v>
      </c>
      <c r="L47" s="24">
        <v>0</v>
      </c>
      <c r="M47" s="24">
        <v>0</v>
      </c>
      <c r="N47" s="3"/>
    </row>
    <row r="48" spans="1:15" x14ac:dyDescent="0.2">
      <c r="A48" s="51" t="s">
        <v>251</v>
      </c>
      <c r="B48" s="11" t="s">
        <v>250</v>
      </c>
      <c r="C48" s="24">
        <v>0</v>
      </c>
      <c r="D48" s="24">
        <v>0</v>
      </c>
      <c r="E48" s="24">
        <f t="shared" ref="E48" si="24">C48-D48</f>
        <v>0</v>
      </c>
      <c r="F48" s="24">
        <v>0</v>
      </c>
      <c r="G48" s="24">
        <f t="shared" ref="G48" si="25">E48-F48</f>
        <v>0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3"/>
    </row>
    <row r="49" spans="1:18" x14ac:dyDescent="0.2">
      <c r="A49" s="52" t="s">
        <v>208</v>
      </c>
      <c r="B49" s="11" t="s">
        <v>38</v>
      </c>
      <c r="C49" s="24">
        <v>0</v>
      </c>
      <c r="D49" s="24">
        <v>0</v>
      </c>
      <c r="E49" s="24">
        <f t="shared" si="20"/>
        <v>0</v>
      </c>
      <c r="F49" s="24">
        <v>0</v>
      </c>
      <c r="G49" s="24">
        <f t="shared" si="2"/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209</v>
      </c>
      <c r="B50" s="11" t="s">
        <v>39</v>
      </c>
      <c r="C50" s="24">
        <v>135000</v>
      </c>
      <c r="D50" s="24">
        <v>49245</v>
      </c>
      <c r="E50" s="24">
        <f t="shared" si="20"/>
        <v>85755</v>
      </c>
      <c r="F50" s="24">
        <v>34102.83</v>
      </c>
      <c r="G50" s="24">
        <f t="shared" si="2"/>
        <v>51652.17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210</v>
      </c>
      <c r="B51" s="11" t="s">
        <v>40</v>
      </c>
      <c r="C51" s="24">
        <v>7000</v>
      </c>
      <c r="D51" s="24">
        <v>2313</v>
      </c>
      <c r="E51" s="24">
        <f t="shared" si="20"/>
        <v>4687</v>
      </c>
      <c r="F51" s="24">
        <v>357.95</v>
      </c>
      <c r="G51" s="24">
        <f t="shared" si="2"/>
        <v>4329.05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8"/>
    </row>
    <row r="52" spans="1:18" x14ac:dyDescent="0.2">
      <c r="A52" s="52" t="s">
        <v>211</v>
      </c>
      <c r="B52" s="11" t="s">
        <v>64</v>
      </c>
      <c r="C52" s="24">
        <v>2500</v>
      </c>
      <c r="D52" s="24">
        <v>0</v>
      </c>
      <c r="E52" s="24">
        <f t="shared" si="20"/>
        <v>2500</v>
      </c>
      <c r="F52" s="24">
        <v>0</v>
      </c>
      <c r="G52" s="24">
        <f t="shared" ref="G52" si="26">E52-F52</f>
        <v>2500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8"/>
    </row>
    <row r="53" spans="1:18" x14ac:dyDescent="0.2">
      <c r="A53" s="52" t="s">
        <v>212</v>
      </c>
      <c r="B53" s="11" t="s">
        <v>41</v>
      </c>
      <c r="C53" s="24">
        <v>2000</v>
      </c>
      <c r="D53" s="24">
        <v>0</v>
      </c>
      <c r="E53" s="24">
        <f t="shared" si="20"/>
        <v>2000</v>
      </c>
      <c r="F53" s="24">
        <v>0</v>
      </c>
      <c r="G53" s="24">
        <f t="shared" si="2"/>
        <v>2000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213</v>
      </c>
      <c r="B54" s="11" t="s">
        <v>74</v>
      </c>
      <c r="C54" s="24">
        <v>0</v>
      </c>
      <c r="D54" s="24">
        <v>0</v>
      </c>
      <c r="E54" s="24">
        <f t="shared" si="20"/>
        <v>0</v>
      </c>
      <c r="F54" s="24">
        <v>0</v>
      </c>
      <c r="G54" s="24">
        <f t="shared" ref="G54" si="27">E54-F54</f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2">
      <c r="A55" s="52" t="s">
        <v>264</v>
      </c>
      <c r="B55" s="11" t="s">
        <v>265</v>
      </c>
      <c r="C55" s="24">
        <v>0</v>
      </c>
      <c r="D55" s="24">
        <v>0</v>
      </c>
      <c r="E55" s="24">
        <f t="shared" ref="E55" si="28">C55-D55</f>
        <v>0</v>
      </c>
      <c r="F55" s="24">
        <v>0</v>
      </c>
      <c r="G55" s="24">
        <f t="shared" ref="G55" si="29">E55-F55</f>
        <v>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3750</v>
      </c>
      <c r="N55" s="2"/>
    </row>
    <row r="56" spans="1:18" x14ac:dyDescent="0.2">
      <c r="A56" s="52" t="s">
        <v>214</v>
      </c>
      <c r="B56" s="11" t="s">
        <v>42</v>
      </c>
      <c r="C56" s="24">
        <v>32000</v>
      </c>
      <c r="D56" s="24">
        <v>6666</v>
      </c>
      <c r="E56" s="24">
        <f t="shared" si="20"/>
        <v>25334</v>
      </c>
      <c r="F56" s="24">
        <v>222</v>
      </c>
      <c r="G56" s="24">
        <f t="shared" si="2"/>
        <v>25112</v>
      </c>
      <c r="H56" s="24"/>
      <c r="I56" s="24">
        <v>3496</v>
      </c>
      <c r="J56" s="24">
        <v>20</v>
      </c>
      <c r="K56" s="24">
        <v>0</v>
      </c>
      <c r="L56" s="24">
        <v>0</v>
      </c>
      <c r="M56" s="24">
        <v>0</v>
      </c>
      <c r="N56" s="2"/>
    </row>
    <row r="57" spans="1:18" x14ac:dyDescent="0.2">
      <c r="A57" s="52" t="s">
        <v>215</v>
      </c>
      <c r="B57" s="11" t="s">
        <v>43</v>
      </c>
      <c r="C57" s="24">
        <v>99674</v>
      </c>
      <c r="D57" s="24">
        <v>11378</v>
      </c>
      <c r="E57" s="24">
        <f t="shared" si="20"/>
        <v>88296</v>
      </c>
      <c r="F57" s="24">
        <v>4502</v>
      </c>
      <c r="G57" s="24">
        <f t="shared" si="2"/>
        <v>83794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"/>
      <c r="R57" s="2"/>
    </row>
    <row r="58" spans="1:18" x14ac:dyDescent="0.2">
      <c r="A58" s="52" t="s">
        <v>216</v>
      </c>
      <c r="B58" s="11" t="s">
        <v>44</v>
      </c>
      <c r="C58" s="24">
        <v>20000</v>
      </c>
      <c r="D58" s="24">
        <v>1365</v>
      </c>
      <c r="E58" s="24">
        <f t="shared" si="20"/>
        <v>18635</v>
      </c>
      <c r="F58" s="24">
        <v>0</v>
      </c>
      <c r="G58" s="24">
        <f t="shared" si="2"/>
        <v>18635</v>
      </c>
      <c r="H58" s="24"/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217</v>
      </c>
      <c r="B59" s="11" t="s">
        <v>45</v>
      </c>
      <c r="C59" s="24">
        <v>0</v>
      </c>
      <c r="D59" s="24">
        <v>0</v>
      </c>
      <c r="E59" s="24">
        <f t="shared" si="20"/>
        <v>0</v>
      </c>
      <c r="F59" s="24">
        <f>14351</f>
        <v>14351</v>
      </c>
      <c r="G59" s="24">
        <f t="shared" si="2"/>
        <v>-14351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8"/>
    </row>
    <row r="60" spans="1:18" x14ac:dyDescent="0.2">
      <c r="A60" s="52" t="s">
        <v>218</v>
      </c>
      <c r="B60" s="11" t="s">
        <v>46</v>
      </c>
      <c r="C60" s="24">
        <v>0</v>
      </c>
      <c r="D60" s="24">
        <v>0</v>
      </c>
      <c r="E60" s="24">
        <f t="shared" si="20"/>
        <v>0</v>
      </c>
      <c r="F60" s="24">
        <v>0</v>
      </c>
      <c r="G60" s="24">
        <f t="shared" si="2"/>
        <v>0</v>
      </c>
      <c r="H60" s="24"/>
      <c r="I60" s="24">
        <v>127608</v>
      </c>
      <c r="J60" s="24">
        <v>0</v>
      </c>
      <c r="K60" s="24">
        <v>0</v>
      </c>
      <c r="L60" s="24">
        <v>0</v>
      </c>
      <c r="M60" s="24">
        <v>0</v>
      </c>
      <c r="N60" s="2"/>
    </row>
    <row r="61" spans="1:18" x14ac:dyDescent="0.2">
      <c r="A61" s="51" t="s">
        <v>267</v>
      </c>
      <c r="B61" s="11" t="s">
        <v>266</v>
      </c>
      <c r="C61" s="24">
        <v>0</v>
      </c>
      <c r="D61" s="24">
        <v>0</v>
      </c>
      <c r="E61" s="24">
        <f t="shared" ref="E61" si="30">C61-D61</f>
        <v>0</v>
      </c>
      <c r="F61" s="24">
        <v>0</v>
      </c>
      <c r="G61" s="24">
        <f t="shared" ref="G61" si="31">E61-F61</f>
        <v>0</v>
      </c>
      <c r="H61" s="24"/>
      <c r="I61" s="24">
        <v>0</v>
      </c>
      <c r="J61" s="24">
        <v>8153</v>
      </c>
      <c r="K61" s="24">
        <v>0</v>
      </c>
      <c r="L61" s="24">
        <v>0</v>
      </c>
      <c r="M61" s="24">
        <v>0</v>
      </c>
      <c r="N61" s="2"/>
    </row>
    <row r="62" spans="1:18" x14ac:dyDescent="0.2">
      <c r="A62" s="52" t="s">
        <v>219</v>
      </c>
      <c r="B62" s="11" t="s">
        <v>47</v>
      </c>
      <c r="C62" s="24">
        <v>120000</v>
      </c>
      <c r="D62" s="24">
        <v>50875</v>
      </c>
      <c r="E62" s="24">
        <f t="shared" si="20"/>
        <v>69125</v>
      </c>
      <c r="F62" s="24">
        <v>4896</v>
      </c>
      <c r="G62" s="24">
        <f t="shared" si="2"/>
        <v>64229</v>
      </c>
      <c r="H62" s="24"/>
      <c r="I62" s="24">
        <v>1500</v>
      </c>
      <c r="J62" s="24">
        <v>0</v>
      </c>
      <c r="K62" s="24">
        <v>0</v>
      </c>
      <c r="L62" s="24">
        <v>0</v>
      </c>
      <c r="M62" s="24">
        <v>0</v>
      </c>
      <c r="N62" s="2"/>
      <c r="O62" s="14"/>
    </row>
    <row r="63" spans="1:18" x14ac:dyDescent="0.2">
      <c r="A63" s="52" t="s">
        <v>220</v>
      </c>
      <c r="B63" s="11" t="s">
        <v>48</v>
      </c>
      <c r="C63" s="24">
        <v>150000</v>
      </c>
      <c r="D63" s="24">
        <v>140234</v>
      </c>
      <c r="E63" s="24">
        <f t="shared" si="20"/>
        <v>9766</v>
      </c>
      <c r="F63" s="24">
        <v>0</v>
      </c>
      <c r="G63" s="24">
        <f t="shared" si="2"/>
        <v>9766</v>
      </c>
      <c r="H63" s="24"/>
      <c r="I63" s="24">
        <v>0</v>
      </c>
      <c r="J63" s="24">
        <v>0</v>
      </c>
      <c r="K63" s="24">
        <v>260</v>
      </c>
      <c r="L63" s="24">
        <v>0</v>
      </c>
      <c r="M63" s="24">
        <v>0</v>
      </c>
      <c r="N63" s="2"/>
      <c r="O63" s="14"/>
    </row>
    <row r="64" spans="1:18" x14ac:dyDescent="0.2">
      <c r="A64" s="52" t="s">
        <v>221</v>
      </c>
      <c r="B64" s="11" t="s">
        <v>49</v>
      </c>
      <c r="C64" s="24">
        <v>6500</v>
      </c>
      <c r="D64" s="24">
        <v>0</v>
      </c>
      <c r="E64" s="24">
        <f t="shared" si="20"/>
        <v>6500</v>
      </c>
      <c r="F64" s="24">
        <v>0</v>
      </c>
      <c r="G64" s="24">
        <f t="shared" si="2"/>
        <v>6500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8"/>
    </row>
    <row r="65" spans="1:19" x14ac:dyDescent="0.2">
      <c r="A65" s="52" t="s">
        <v>222</v>
      </c>
      <c r="B65" s="11" t="s">
        <v>50</v>
      </c>
      <c r="C65" s="24">
        <v>25000</v>
      </c>
      <c r="D65" s="24">
        <v>13123</v>
      </c>
      <c r="E65" s="24">
        <f t="shared" si="20"/>
        <v>11877</v>
      </c>
      <c r="F65" s="24">
        <v>0</v>
      </c>
      <c r="G65" s="24">
        <f t="shared" si="2"/>
        <v>11877</v>
      </c>
      <c r="H65" s="24"/>
      <c r="I65" s="24">
        <v>0</v>
      </c>
      <c r="J65" s="24">
        <v>0</v>
      </c>
      <c r="K65" s="24">
        <v>33</v>
      </c>
      <c r="L65" s="24">
        <v>0</v>
      </c>
      <c r="M65" s="24">
        <v>0</v>
      </c>
      <c r="N65" s="8"/>
    </row>
    <row r="66" spans="1:19" x14ac:dyDescent="0.2">
      <c r="A66" s="52" t="s">
        <v>223</v>
      </c>
      <c r="B66" s="11" t="s">
        <v>51</v>
      </c>
      <c r="C66" s="24">
        <v>2500</v>
      </c>
      <c r="D66" s="24">
        <v>530</v>
      </c>
      <c r="E66" s="24">
        <f t="shared" si="20"/>
        <v>1970</v>
      </c>
      <c r="F66" s="24">
        <v>0</v>
      </c>
      <c r="G66" s="24">
        <f t="shared" si="2"/>
        <v>1970</v>
      </c>
      <c r="H66" s="24"/>
      <c r="I66" s="24">
        <v>27948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2">
      <c r="A67" s="52" t="s">
        <v>224</v>
      </c>
      <c r="B67" s="11" t="s">
        <v>52</v>
      </c>
      <c r="C67" s="24">
        <v>10100</v>
      </c>
      <c r="D67" s="24">
        <v>1241</v>
      </c>
      <c r="E67" s="24">
        <f t="shared" si="20"/>
        <v>8859</v>
      </c>
      <c r="F67" s="24">
        <v>453.2</v>
      </c>
      <c r="G67" s="24">
        <f t="shared" si="2"/>
        <v>8405.7999999999993</v>
      </c>
      <c r="H67" s="24"/>
      <c r="I67" s="24">
        <v>0</v>
      </c>
      <c r="J67" s="24">
        <v>0</v>
      </c>
      <c r="K67" s="24">
        <v>0</v>
      </c>
      <c r="L67" s="24">
        <v>0</v>
      </c>
      <c r="M67" s="24">
        <v>60</v>
      </c>
      <c r="N67" s="2"/>
    </row>
    <row r="68" spans="1:19" x14ac:dyDescent="0.2">
      <c r="A68" s="52" t="s">
        <v>225</v>
      </c>
      <c r="B68" s="11" t="s">
        <v>53</v>
      </c>
      <c r="C68" s="24">
        <v>15000</v>
      </c>
      <c r="D68" s="24">
        <v>5994</v>
      </c>
      <c r="E68" s="24">
        <f t="shared" si="20"/>
        <v>9006</v>
      </c>
      <c r="F68" s="24">
        <v>0</v>
      </c>
      <c r="G68" s="24">
        <f t="shared" si="2"/>
        <v>9006</v>
      </c>
      <c r="H68" s="24"/>
      <c r="I68" s="24">
        <v>406</v>
      </c>
      <c r="J68" s="24">
        <v>0</v>
      </c>
      <c r="K68" s="24">
        <v>0</v>
      </c>
      <c r="L68" s="24">
        <v>0</v>
      </c>
      <c r="M68" s="24">
        <v>0</v>
      </c>
      <c r="N68" s="2"/>
    </row>
    <row r="69" spans="1:19" x14ac:dyDescent="0.2">
      <c r="A69" s="52" t="s">
        <v>226</v>
      </c>
      <c r="B69" s="11" t="s">
        <v>62</v>
      </c>
      <c r="C69" s="24">
        <v>10000</v>
      </c>
      <c r="D69" s="24">
        <v>169</v>
      </c>
      <c r="E69" s="24">
        <f t="shared" si="20"/>
        <v>9831</v>
      </c>
      <c r="F69" s="24">
        <v>0</v>
      </c>
      <c r="G69" s="24">
        <f t="shared" ref="G69" si="32">E69-F69</f>
        <v>9831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  <c r="P69" s="8"/>
    </row>
    <row r="70" spans="1:19" x14ac:dyDescent="0.2">
      <c r="A70" s="52" t="s">
        <v>227</v>
      </c>
      <c r="B70" s="11" t="s">
        <v>54</v>
      </c>
      <c r="C70" s="24">
        <v>17000</v>
      </c>
      <c r="D70" s="24">
        <v>10551</v>
      </c>
      <c r="E70" s="24">
        <f t="shared" si="20"/>
        <v>6449</v>
      </c>
      <c r="F70" s="24">
        <v>0</v>
      </c>
      <c r="G70" s="24">
        <f t="shared" si="2"/>
        <v>6449</v>
      </c>
      <c r="H70" s="24"/>
      <c r="I70" s="24">
        <v>12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</row>
    <row r="71" spans="1:19" x14ac:dyDescent="0.2">
      <c r="A71" s="52" t="s">
        <v>228</v>
      </c>
      <c r="B71" s="11" t="s">
        <v>66</v>
      </c>
      <c r="C71" s="24">
        <v>0</v>
      </c>
      <c r="D71" s="24">
        <v>918</v>
      </c>
      <c r="E71" s="24">
        <f t="shared" si="20"/>
        <v>-918</v>
      </c>
      <c r="F71" s="24">
        <v>0</v>
      </c>
      <c r="G71" s="24">
        <f t="shared" ref="G71" si="33">E71-F71</f>
        <v>-918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2">
      <c r="A72" s="52" t="s">
        <v>229</v>
      </c>
      <c r="B72" s="11" t="s">
        <v>55</v>
      </c>
      <c r="C72" s="24">
        <v>25000</v>
      </c>
      <c r="D72" s="24">
        <v>6724</v>
      </c>
      <c r="E72" s="24">
        <f t="shared" ref="E72:E87" si="34">C72-D72</f>
        <v>18276</v>
      </c>
      <c r="F72" s="24">
        <v>13907.46</v>
      </c>
      <c r="G72" s="24">
        <f t="shared" si="2"/>
        <v>4368.5400000000009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P72" s="3"/>
    </row>
    <row r="73" spans="1:19" x14ac:dyDescent="0.2">
      <c r="A73" s="52" t="s">
        <v>276</v>
      </c>
      <c r="B73" s="11" t="s">
        <v>278</v>
      </c>
      <c r="C73" s="24">
        <v>0</v>
      </c>
      <c r="D73" s="24">
        <v>0</v>
      </c>
      <c r="E73" s="24">
        <f t="shared" ref="E73:E74" si="35">C73-D73</f>
        <v>0</v>
      </c>
      <c r="F73" s="24">
        <v>0</v>
      </c>
      <c r="G73" s="24">
        <f t="shared" ref="G73:G74" si="36">E73-F73</f>
        <v>0</v>
      </c>
      <c r="H73" s="24"/>
      <c r="I73" s="24">
        <v>2600</v>
      </c>
      <c r="J73" s="24">
        <v>0</v>
      </c>
      <c r="K73" s="24">
        <v>0</v>
      </c>
      <c r="L73" s="24">
        <v>0</v>
      </c>
      <c r="M73" s="24">
        <v>0</v>
      </c>
      <c r="N73" s="8"/>
      <c r="P73" s="3"/>
    </row>
    <row r="74" spans="1:19" x14ac:dyDescent="0.2">
      <c r="A74" s="52" t="s">
        <v>277</v>
      </c>
      <c r="B74" s="11" t="s">
        <v>279</v>
      </c>
      <c r="C74" s="24">
        <v>0</v>
      </c>
      <c r="D74" s="24">
        <v>0</v>
      </c>
      <c r="E74" s="24">
        <f t="shared" si="35"/>
        <v>0</v>
      </c>
      <c r="F74" s="24">
        <v>0</v>
      </c>
      <c r="G74" s="24">
        <f t="shared" si="36"/>
        <v>0</v>
      </c>
      <c r="H74" s="24"/>
      <c r="I74" s="24">
        <v>250</v>
      </c>
      <c r="J74" s="24">
        <v>0</v>
      </c>
      <c r="K74" s="24">
        <v>0</v>
      </c>
      <c r="L74" s="24">
        <v>0</v>
      </c>
      <c r="M74" s="24">
        <v>0</v>
      </c>
      <c r="N74" s="8"/>
      <c r="P74" s="3"/>
    </row>
    <row r="75" spans="1:19" x14ac:dyDescent="0.2">
      <c r="A75" s="52" t="s">
        <v>230</v>
      </c>
      <c r="B75" s="11" t="s">
        <v>56</v>
      </c>
      <c r="C75" s="24">
        <v>0</v>
      </c>
      <c r="D75" s="24">
        <v>0</v>
      </c>
      <c r="E75" s="24">
        <f t="shared" si="34"/>
        <v>0</v>
      </c>
      <c r="F75" s="24">
        <v>0</v>
      </c>
      <c r="G75" s="24">
        <f t="shared" si="2"/>
        <v>0</v>
      </c>
      <c r="H75" s="24"/>
      <c r="I75" s="24">
        <v>9684</v>
      </c>
      <c r="J75" s="24">
        <v>0</v>
      </c>
      <c r="K75" s="24">
        <v>0</v>
      </c>
      <c r="L75" s="24">
        <v>0</v>
      </c>
      <c r="M75" s="24">
        <v>0</v>
      </c>
      <c r="N75" s="2"/>
      <c r="O75" s="3"/>
      <c r="P75" s="3"/>
      <c r="Q75" s="8"/>
      <c r="S75" s="41"/>
    </row>
    <row r="76" spans="1:19" x14ac:dyDescent="0.2">
      <c r="A76" s="52" t="s">
        <v>231</v>
      </c>
      <c r="B76" s="11" t="s">
        <v>69</v>
      </c>
      <c r="C76" s="24">
        <v>0</v>
      </c>
      <c r="D76" s="24">
        <v>0</v>
      </c>
      <c r="E76" s="24">
        <f t="shared" si="34"/>
        <v>0</v>
      </c>
      <c r="F76" s="24">
        <v>0</v>
      </c>
      <c r="G76" s="24">
        <f t="shared" ref="G76" si="37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2">
      <c r="A77" s="52" t="s">
        <v>270</v>
      </c>
      <c r="B77" s="11" t="s">
        <v>271</v>
      </c>
      <c r="C77" s="24">
        <v>0</v>
      </c>
      <c r="D77" s="24">
        <v>0</v>
      </c>
      <c r="E77" s="24">
        <f t="shared" ref="E77" si="38">C77-D77</f>
        <v>0</v>
      </c>
      <c r="F77" s="24">
        <v>0</v>
      </c>
      <c r="G77" s="24">
        <f t="shared" ref="G77" si="39">E77-F77</f>
        <v>0</v>
      </c>
      <c r="H77" s="24"/>
      <c r="I77" s="24">
        <v>1645</v>
      </c>
      <c r="J77" s="24">
        <v>0</v>
      </c>
      <c r="K77" s="24">
        <v>0</v>
      </c>
      <c r="L77" s="24">
        <v>0</v>
      </c>
      <c r="M77" s="24">
        <v>0</v>
      </c>
      <c r="N77" s="2"/>
      <c r="O77" s="3"/>
      <c r="P77" s="3"/>
      <c r="Q77" s="8"/>
      <c r="S77" s="41"/>
    </row>
    <row r="78" spans="1:19" x14ac:dyDescent="0.2">
      <c r="A78" s="52" t="s">
        <v>260</v>
      </c>
      <c r="B78" s="11" t="s">
        <v>261</v>
      </c>
      <c r="C78" s="24">
        <v>36500</v>
      </c>
      <c r="D78" s="24">
        <v>22692</v>
      </c>
      <c r="E78" s="24">
        <f t="shared" ref="E78" si="40">C78-D78</f>
        <v>13808</v>
      </c>
      <c r="F78" s="24">
        <v>0</v>
      </c>
      <c r="G78" s="24">
        <f t="shared" ref="G78" si="41">E78-F78</f>
        <v>13808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  <c r="O78" s="3"/>
      <c r="P78" s="3"/>
      <c r="Q78" s="8"/>
      <c r="S78" s="41"/>
    </row>
    <row r="79" spans="1:19" x14ac:dyDescent="0.2">
      <c r="A79" s="52" t="s">
        <v>240</v>
      </c>
      <c r="B79" s="11" t="s">
        <v>241</v>
      </c>
      <c r="C79" s="24">
        <v>0</v>
      </c>
      <c r="D79" s="24">
        <v>0</v>
      </c>
      <c r="E79" s="24">
        <f t="shared" si="34"/>
        <v>0</v>
      </c>
      <c r="F79" s="24">
        <v>0</v>
      </c>
      <c r="G79" s="24">
        <f t="shared" ref="G79" si="42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"/>
    </row>
    <row r="80" spans="1:19" ht="15" customHeight="1" x14ac:dyDescent="0.2">
      <c r="A80" s="52" t="s">
        <v>232</v>
      </c>
      <c r="B80" s="11" t="s">
        <v>242</v>
      </c>
      <c r="C80" s="24">
        <f>(1271430-10167)+(66738-25000)-66000</f>
        <v>1237001</v>
      </c>
      <c r="D80" s="24">
        <v>-137</v>
      </c>
      <c r="E80" s="24">
        <f t="shared" si="34"/>
        <v>1237138</v>
      </c>
      <c r="F80" s="24">
        <v>0</v>
      </c>
      <c r="G80" s="24">
        <f t="shared" ref="G80:G87" si="43">E80-F80</f>
        <v>1237138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"/>
    </row>
    <row r="81" spans="1:17" ht="15" customHeight="1" x14ac:dyDescent="0.2">
      <c r="A81" s="52" t="s">
        <v>233</v>
      </c>
      <c r="B81" s="10" t="s">
        <v>243</v>
      </c>
      <c r="C81" s="24">
        <v>0</v>
      </c>
      <c r="D81" s="24">
        <v>0</v>
      </c>
      <c r="E81" s="24">
        <f t="shared" si="34"/>
        <v>0</v>
      </c>
      <c r="F81" s="24">
        <v>0</v>
      </c>
      <c r="G81" s="24">
        <f t="shared" ref="G81" si="44">E81-F81</f>
        <v>0</v>
      </c>
      <c r="H81" s="24"/>
      <c r="I81" s="24">
        <v>0</v>
      </c>
      <c r="J81" s="24">
        <v>16203</v>
      </c>
      <c r="K81" s="24">
        <v>0</v>
      </c>
      <c r="L81" s="24">
        <v>0</v>
      </c>
      <c r="M81" s="24">
        <v>1623225</v>
      </c>
      <c r="N81" s="2"/>
    </row>
    <row r="82" spans="1:17" x14ac:dyDescent="0.2">
      <c r="A82" s="52" t="s">
        <v>234</v>
      </c>
      <c r="B82" s="10" t="s">
        <v>245</v>
      </c>
      <c r="C82" s="24">
        <v>0</v>
      </c>
      <c r="D82" s="24">
        <v>0</v>
      </c>
      <c r="E82" s="24">
        <f t="shared" si="34"/>
        <v>0</v>
      </c>
      <c r="F82" s="24">
        <v>0</v>
      </c>
      <c r="G82" s="24">
        <f t="shared" si="43"/>
        <v>0</v>
      </c>
      <c r="H82" s="24"/>
      <c r="I82" s="24">
        <v>0</v>
      </c>
      <c r="J82" s="24">
        <v>0</v>
      </c>
      <c r="K82" s="24">
        <v>757</v>
      </c>
      <c r="L82" s="24">
        <v>0</v>
      </c>
      <c r="M82" s="24">
        <v>688</v>
      </c>
      <c r="N82" s="8"/>
    </row>
    <row r="83" spans="1:17" x14ac:dyDescent="0.2">
      <c r="A83" s="52" t="s">
        <v>235</v>
      </c>
      <c r="B83" s="10" t="s">
        <v>246</v>
      </c>
      <c r="C83" s="24">
        <v>0</v>
      </c>
      <c r="D83" s="24">
        <v>0</v>
      </c>
      <c r="E83" s="24">
        <f t="shared" si="34"/>
        <v>0</v>
      </c>
      <c r="F83" s="24">
        <v>0</v>
      </c>
      <c r="G83" s="24">
        <f t="shared" si="43"/>
        <v>0</v>
      </c>
      <c r="H83" s="24"/>
      <c r="I83" s="24">
        <v>0</v>
      </c>
      <c r="J83" s="24">
        <v>0</v>
      </c>
      <c r="K83" s="24">
        <v>725</v>
      </c>
      <c r="L83" s="24">
        <v>0</v>
      </c>
      <c r="M83" s="24">
        <v>374</v>
      </c>
      <c r="N83" s="8"/>
    </row>
    <row r="84" spans="1:17" x14ac:dyDescent="0.2">
      <c r="A84" s="52" t="s">
        <v>262</v>
      </c>
      <c r="B84" s="10" t="s">
        <v>263</v>
      </c>
      <c r="C84" s="24">
        <v>0</v>
      </c>
      <c r="D84" s="24">
        <v>0</v>
      </c>
      <c r="E84" s="24">
        <f t="shared" ref="E84" si="45">C84-D84</f>
        <v>0</v>
      </c>
      <c r="F84" s="24">
        <v>0</v>
      </c>
      <c r="G84" s="24">
        <f t="shared" ref="G84" si="46">E84-F84</f>
        <v>0</v>
      </c>
      <c r="H84" s="24"/>
      <c r="I84" s="24">
        <v>0</v>
      </c>
      <c r="J84" s="24">
        <v>0</v>
      </c>
      <c r="K84" s="24">
        <v>515</v>
      </c>
      <c r="L84" s="24">
        <v>0</v>
      </c>
      <c r="M84" s="24">
        <v>0</v>
      </c>
      <c r="N84" s="8"/>
    </row>
    <row r="85" spans="1:17" x14ac:dyDescent="0.2">
      <c r="A85" s="52" t="s">
        <v>236</v>
      </c>
      <c r="B85" s="10" t="s">
        <v>244</v>
      </c>
      <c r="C85" s="24">
        <v>0</v>
      </c>
      <c r="D85" s="24">
        <v>0</v>
      </c>
      <c r="E85" s="24">
        <f t="shared" si="34"/>
        <v>0</v>
      </c>
      <c r="F85" s="24">
        <v>0</v>
      </c>
      <c r="G85" s="24">
        <f t="shared" ref="G85" si="47">E85-F85</f>
        <v>0</v>
      </c>
      <c r="H85" s="24"/>
      <c r="I85" s="24">
        <v>3000</v>
      </c>
      <c r="J85" s="24">
        <v>0</v>
      </c>
      <c r="K85" s="24">
        <v>0</v>
      </c>
      <c r="L85" s="24">
        <v>0</v>
      </c>
      <c r="M85" s="24">
        <v>0</v>
      </c>
      <c r="N85" s="8"/>
    </row>
    <row r="86" spans="1:17" x14ac:dyDescent="0.2">
      <c r="A86" s="52" t="s">
        <v>237</v>
      </c>
      <c r="B86" s="10" t="s">
        <v>63</v>
      </c>
      <c r="C86" s="24">
        <v>0</v>
      </c>
      <c r="D86" s="24">
        <v>0</v>
      </c>
      <c r="E86" s="24">
        <f t="shared" si="34"/>
        <v>0</v>
      </c>
      <c r="F86" s="24">
        <v>0</v>
      </c>
      <c r="G86" s="24">
        <f t="shared" ref="G86" si="48">E86-F86</f>
        <v>0</v>
      </c>
      <c r="H86" s="24"/>
      <c r="I86" s="24">
        <v>36388</v>
      </c>
      <c r="J86" s="24">
        <v>0</v>
      </c>
      <c r="K86" s="24">
        <v>0</v>
      </c>
      <c r="L86" s="24">
        <v>0</v>
      </c>
      <c r="M86" s="24">
        <v>0</v>
      </c>
      <c r="N86" s="8"/>
      <c r="O86" s="6">
        <f>270687-267836</f>
        <v>2851</v>
      </c>
    </row>
    <row r="87" spans="1:17" s="43" customFormat="1" x14ac:dyDescent="0.2">
      <c r="A87" s="34"/>
      <c r="B87" s="11" t="s">
        <v>57</v>
      </c>
      <c r="C87" s="25">
        <f>SUM(C8:C86)</f>
        <v>2891575</v>
      </c>
      <c r="D87" s="25">
        <f>SUM(D8:D86)</f>
        <v>1081685</v>
      </c>
      <c r="E87" s="25">
        <f t="shared" si="34"/>
        <v>1809890</v>
      </c>
      <c r="F87" s="25">
        <f>SUM(F8:F86)</f>
        <v>130483.76000000001</v>
      </c>
      <c r="G87" s="25">
        <f t="shared" si="43"/>
        <v>1679406.24</v>
      </c>
      <c r="H87" s="25"/>
      <c r="I87" s="25">
        <f>SUM(I8:I86)</f>
        <v>270686</v>
      </c>
      <c r="J87" s="25">
        <f>SUM(J8:J86)</f>
        <v>22441</v>
      </c>
      <c r="K87" s="25">
        <f>SUM(K8:K86)</f>
        <v>9380</v>
      </c>
      <c r="L87" s="25">
        <f>SUM(L8:L86)</f>
        <v>0</v>
      </c>
      <c r="M87" s="25">
        <f>SUM(M8:M86)</f>
        <v>1629345</v>
      </c>
      <c r="N87" s="42"/>
    </row>
    <row r="88" spans="1:17" x14ac:dyDescent="0.2">
      <c r="B88" s="4" t="s">
        <v>58</v>
      </c>
      <c r="H88" s="26"/>
      <c r="I88" s="27"/>
      <c r="J88" s="27"/>
      <c r="K88" s="27"/>
      <c r="L88" s="27"/>
      <c r="M88" s="27"/>
      <c r="O88" s="8"/>
    </row>
    <row r="89" spans="1:17" x14ac:dyDescent="0.2">
      <c r="A89" s="8"/>
      <c r="B89" s="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7" ht="20.65" customHeight="1" outlineLevel="1" x14ac:dyDescent="0.2">
      <c r="A90" s="54" t="s">
        <v>249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7" outlineLevel="1" x14ac:dyDescent="0.2">
      <c r="A91" s="54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7" ht="13.5" customHeight="1" outlineLevel="1" x14ac:dyDescent="0.2">
      <c r="A92" s="54" t="s">
        <v>272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6"/>
    </row>
    <row r="93" spans="1:17" outlineLevel="1" x14ac:dyDescent="0.2">
      <c r="A93" s="54" t="s">
        <v>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7" ht="13.5" outlineLevel="1" thickBot="1" x14ac:dyDescent="0.25">
      <c r="A94" s="29"/>
      <c r="B94" s="30"/>
      <c r="C94" s="17"/>
      <c r="D94" s="17"/>
      <c r="E94" s="36"/>
      <c r="F94" s="18"/>
      <c r="G94" s="18"/>
      <c r="H94" s="18"/>
      <c r="I94" s="17"/>
      <c r="J94" s="17"/>
      <c r="K94" s="17"/>
      <c r="L94" s="17"/>
      <c r="M94" s="17"/>
    </row>
    <row r="95" spans="1:17" ht="13.5" outlineLevel="1" thickBot="1" x14ac:dyDescent="0.25">
      <c r="A95" s="31"/>
      <c r="B95" s="32"/>
      <c r="C95" s="37" t="s">
        <v>2</v>
      </c>
      <c r="D95" s="19"/>
      <c r="E95" s="19"/>
      <c r="F95" s="19"/>
      <c r="G95" s="38"/>
      <c r="H95" s="39"/>
      <c r="I95" s="55" t="s">
        <v>3</v>
      </c>
      <c r="J95" s="56"/>
      <c r="K95" s="56"/>
      <c r="L95" s="56"/>
      <c r="M95" s="57"/>
      <c r="N95" s="8"/>
    </row>
    <row r="96" spans="1:17" ht="26.25" outlineLevel="1" thickBot="1" x14ac:dyDescent="0.25">
      <c r="A96" s="33" t="s">
        <v>4</v>
      </c>
      <c r="B96" s="33" t="s">
        <v>5</v>
      </c>
      <c r="C96" s="20" t="s">
        <v>6</v>
      </c>
      <c r="D96" s="21" t="s">
        <v>7</v>
      </c>
      <c r="E96" s="21" t="s">
        <v>8</v>
      </c>
      <c r="F96" s="21" t="s">
        <v>9</v>
      </c>
      <c r="G96" s="22" t="s">
        <v>10</v>
      </c>
      <c r="H96" s="40"/>
      <c r="I96" s="20" t="s">
        <v>11</v>
      </c>
      <c r="J96" s="35" t="s">
        <v>71</v>
      </c>
      <c r="K96" s="21" t="s">
        <v>12</v>
      </c>
      <c r="L96" s="23" t="s">
        <v>13</v>
      </c>
      <c r="M96" s="23" t="s">
        <v>14</v>
      </c>
      <c r="N96" s="1"/>
      <c r="P96" s="7"/>
      <c r="Q96" s="8"/>
    </row>
    <row r="97" spans="1:17" outlineLevel="1" x14ac:dyDescent="0.2">
      <c r="A97" s="51" t="s">
        <v>176</v>
      </c>
      <c r="B97" s="11" t="s">
        <v>15</v>
      </c>
      <c r="C97" s="24">
        <v>218000</v>
      </c>
      <c r="D97" s="24">
        <v>93235</v>
      </c>
      <c r="E97" s="24">
        <v>124765</v>
      </c>
      <c r="F97" s="24">
        <v>0</v>
      </c>
      <c r="G97" s="24">
        <v>124765</v>
      </c>
      <c r="H97" s="24"/>
      <c r="I97" s="24">
        <v>0</v>
      </c>
      <c r="J97" s="24">
        <v>0</v>
      </c>
      <c r="K97" s="24">
        <v>175</v>
      </c>
      <c r="L97" s="24">
        <v>0</v>
      </c>
      <c r="M97" s="24">
        <v>0</v>
      </c>
      <c r="N97" s="2"/>
      <c r="P97" s="9"/>
      <c r="Q97" s="8"/>
    </row>
    <row r="98" spans="1:17" outlineLevel="1" x14ac:dyDescent="0.2">
      <c r="A98" s="52" t="s">
        <v>177</v>
      </c>
      <c r="B98" s="11" t="s">
        <v>16</v>
      </c>
      <c r="C98" s="24">
        <v>25000</v>
      </c>
      <c r="D98" s="24">
        <v>891</v>
      </c>
      <c r="E98" s="24">
        <v>24109</v>
      </c>
      <c r="F98" s="24">
        <v>0</v>
      </c>
      <c r="G98" s="24">
        <v>24109</v>
      </c>
      <c r="H98" s="24"/>
      <c r="I98" s="24">
        <v>11835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2">
      <c r="A99" s="52" t="s">
        <v>273</v>
      </c>
      <c r="B99" s="11" t="s">
        <v>274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45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2">
      <c r="A100" s="51" t="s">
        <v>247</v>
      </c>
      <c r="B100" s="11" t="s">
        <v>248</v>
      </c>
      <c r="C100" s="24">
        <v>15000</v>
      </c>
      <c r="D100" s="24">
        <v>14920</v>
      </c>
      <c r="E100" s="24">
        <v>80</v>
      </c>
      <c r="F100" s="24">
        <v>3248.84</v>
      </c>
      <c r="G100" s="24">
        <v>-3168.84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outlineLevel="1" x14ac:dyDescent="0.2">
      <c r="A101" s="52" t="s">
        <v>178</v>
      </c>
      <c r="B101" s="11" t="s">
        <v>174</v>
      </c>
      <c r="C101" s="24">
        <v>10000</v>
      </c>
      <c r="D101" s="24">
        <v>4566</v>
      </c>
      <c r="E101" s="24">
        <v>5434</v>
      </c>
      <c r="F101" s="24">
        <v>4566.22</v>
      </c>
      <c r="G101" s="24">
        <v>867.77999999999975</v>
      </c>
      <c r="H101" s="24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outlineLevel="1" x14ac:dyDescent="0.2">
      <c r="A102" s="52" t="s">
        <v>179</v>
      </c>
      <c r="B102" s="11" t="s">
        <v>73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600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outlineLevel="1" x14ac:dyDescent="0.2">
      <c r="A103" s="52" t="s">
        <v>180</v>
      </c>
      <c r="B103" s="11" t="s">
        <v>17</v>
      </c>
      <c r="C103" s="24">
        <v>45000</v>
      </c>
      <c r="D103" s="24">
        <v>10208</v>
      </c>
      <c r="E103" s="24">
        <v>34792</v>
      </c>
      <c r="F103" s="24">
        <v>0</v>
      </c>
      <c r="G103" s="24">
        <v>34792</v>
      </c>
      <c r="H103" s="24"/>
      <c r="I103" s="24">
        <v>400</v>
      </c>
      <c r="J103" s="24">
        <v>0</v>
      </c>
      <c r="K103" s="24">
        <v>0</v>
      </c>
      <c r="L103" s="24">
        <v>0</v>
      </c>
      <c r="M103" s="24">
        <v>1110</v>
      </c>
      <c r="N103" s="8"/>
      <c r="P103" s="9"/>
      <c r="Q103" s="8"/>
    </row>
    <row r="104" spans="1:17" outlineLevel="1" x14ac:dyDescent="0.2">
      <c r="A104" s="51" t="s">
        <v>258</v>
      </c>
      <c r="B104" s="11" t="s">
        <v>259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9"/>
      <c r="Q104" s="8"/>
    </row>
    <row r="105" spans="1:17" outlineLevel="1" x14ac:dyDescent="0.2">
      <c r="A105" s="52" t="s">
        <v>181</v>
      </c>
      <c r="B105" s="11" t="s">
        <v>67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1105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outlineLevel="1" x14ac:dyDescent="0.2">
      <c r="A106" s="52" t="s">
        <v>182</v>
      </c>
      <c r="B106" s="11" t="s">
        <v>18</v>
      </c>
      <c r="C106" s="24">
        <v>15000</v>
      </c>
      <c r="D106" s="24">
        <v>8176</v>
      </c>
      <c r="E106" s="24">
        <v>6824</v>
      </c>
      <c r="F106" s="24">
        <v>0</v>
      </c>
      <c r="G106" s="24">
        <v>6824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9"/>
      <c r="Q106" s="8"/>
    </row>
    <row r="107" spans="1:17" ht="14.1" customHeight="1" outlineLevel="1" x14ac:dyDescent="0.2">
      <c r="A107" s="52" t="s">
        <v>183</v>
      </c>
      <c r="B107" s="11" t="s">
        <v>60</v>
      </c>
      <c r="C107" s="24">
        <v>2500</v>
      </c>
      <c r="D107" s="24">
        <v>101292</v>
      </c>
      <c r="E107" s="24">
        <v>-98792</v>
      </c>
      <c r="F107" s="24">
        <v>1615</v>
      </c>
      <c r="G107" s="24">
        <v>-100407</v>
      </c>
      <c r="H107" s="24"/>
      <c r="I107" s="24">
        <v>23129</v>
      </c>
      <c r="J107" s="24">
        <v>0</v>
      </c>
      <c r="K107" s="24">
        <v>0</v>
      </c>
      <c r="L107" s="24">
        <v>0</v>
      </c>
      <c r="M107" s="24">
        <v>0</v>
      </c>
      <c r="N107" s="2"/>
      <c r="P107" s="13"/>
      <c r="Q107" s="8"/>
    </row>
    <row r="108" spans="1:17" outlineLevel="1" x14ac:dyDescent="0.2">
      <c r="A108" s="52" t="s">
        <v>184</v>
      </c>
      <c r="B108" s="11" t="s">
        <v>19</v>
      </c>
      <c r="C108" s="24">
        <v>20000</v>
      </c>
      <c r="D108" s="24">
        <v>23319</v>
      </c>
      <c r="E108" s="24">
        <v>-3319</v>
      </c>
      <c r="F108" s="24">
        <v>5522.77</v>
      </c>
      <c r="G108" s="24">
        <v>-8841.77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outlineLevel="1" x14ac:dyDescent="0.2">
      <c r="A109" s="53" t="s">
        <v>252</v>
      </c>
      <c r="B109" s="11" t="s">
        <v>253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  <c r="P109" s="12"/>
      <c r="Q109" s="8"/>
    </row>
    <row r="110" spans="1:17" outlineLevel="1" x14ac:dyDescent="0.2">
      <c r="A110" s="52" t="s">
        <v>185</v>
      </c>
      <c r="B110" s="11" t="s">
        <v>65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  <c r="P110" s="12"/>
      <c r="Q110" s="8"/>
    </row>
    <row r="111" spans="1:17" outlineLevel="1" x14ac:dyDescent="0.2">
      <c r="A111" s="52" t="s">
        <v>256</v>
      </c>
      <c r="B111" s="11" t="s">
        <v>257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/>
      <c r="I111" s="24">
        <v>49</v>
      </c>
      <c r="J111" s="24">
        <v>0</v>
      </c>
      <c r="K111" s="24">
        <v>0</v>
      </c>
      <c r="L111" s="24">
        <v>0</v>
      </c>
      <c r="M111" s="24">
        <v>0</v>
      </c>
      <c r="N111" s="8"/>
      <c r="P111" s="12"/>
      <c r="Q111" s="8"/>
    </row>
    <row r="112" spans="1:17" outlineLevel="1" x14ac:dyDescent="0.2">
      <c r="A112" s="52" t="s">
        <v>186</v>
      </c>
      <c r="B112" s="11" t="s">
        <v>20</v>
      </c>
      <c r="C112" s="24">
        <v>1500</v>
      </c>
      <c r="D112" s="24">
        <v>0</v>
      </c>
      <c r="E112" s="24">
        <v>1500</v>
      </c>
      <c r="F112" s="24">
        <v>0</v>
      </c>
      <c r="G112" s="24">
        <v>1500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  <c r="P112" s="12"/>
      <c r="Q112" s="8"/>
    </row>
    <row r="113" spans="1:17" outlineLevel="1" x14ac:dyDescent="0.2">
      <c r="A113" s="52" t="s">
        <v>187</v>
      </c>
      <c r="B113" s="11" t="s">
        <v>21</v>
      </c>
      <c r="C113" s="24">
        <v>44000</v>
      </c>
      <c r="D113" s="24">
        <v>18353</v>
      </c>
      <c r="E113" s="24">
        <v>25647</v>
      </c>
      <c r="F113" s="24">
        <v>0</v>
      </c>
      <c r="G113" s="24">
        <v>25647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  <c r="P113" s="8"/>
      <c r="Q113" s="8"/>
    </row>
    <row r="114" spans="1:17" outlineLevel="1" x14ac:dyDescent="0.2">
      <c r="A114" s="52" t="s">
        <v>188</v>
      </c>
      <c r="B114" s="11" t="s">
        <v>22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7" outlineLevel="1" x14ac:dyDescent="0.2">
      <c r="A115" s="52" t="s">
        <v>189</v>
      </c>
      <c r="B115" s="11" t="s">
        <v>23</v>
      </c>
      <c r="C115" s="24">
        <v>2500</v>
      </c>
      <c r="D115" s="24">
        <v>868</v>
      </c>
      <c r="E115" s="24">
        <v>1632</v>
      </c>
      <c r="F115" s="24">
        <v>0</v>
      </c>
      <c r="G115" s="24">
        <v>1632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7" outlineLevel="1" x14ac:dyDescent="0.2">
      <c r="A116" s="52" t="s">
        <v>190</v>
      </c>
      <c r="B116" s="11" t="s">
        <v>24</v>
      </c>
      <c r="C116" s="24">
        <v>42000</v>
      </c>
      <c r="D116" s="24">
        <v>19025</v>
      </c>
      <c r="E116" s="24">
        <v>22975</v>
      </c>
      <c r="F116" s="24">
        <v>0</v>
      </c>
      <c r="G116" s="24">
        <v>22975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7" outlineLevel="1" x14ac:dyDescent="0.2">
      <c r="A117" s="52" t="s">
        <v>191</v>
      </c>
      <c r="B117" s="11" t="s">
        <v>25</v>
      </c>
      <c r="C117" s="24">
        <v>1000</v>
      </c>
      <c r="D117" s="24">
        <v>0</v>
      </c>
      <c r="E117" s="24">
        <v>1000</v>
      </c>
      <c r="F117" s="24">
        <v>0</v>
      </c>
      <c r="G117" s="24">
        <v>1000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</row>
    <row r="118" spans="1:17" outlineLevel="1" x14ac:dyDescent="0.2">
      <c r="A118" s="53" t="s">
        <v>268</v>
      </c>
      <c r="B118" s="11" t="s">
        <v>269</v>
      </c>
      <c r="C118" s="24">
        <v>0</v>
      </c>
      <c r="D118" s="24">
        <v>2779</v>
      </c>
      <c r="E118" s="24">
        <v>-2779</v>
      </c>
      <c r="F118" s="24">
        <v>0</v>
      </c>
      <c r="G118" s="24">
        <v>-2779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7" outlineLevel="1" x14ac:dyDescent="0.2">
      <c r="A119" s="52" t="s">
        <v>192</v>
      </c>
      <c r="B119" s="11" t="s">
        <v>26</v>
      </c>
      <c r="C119" s="24">
        <v>3000</v>
      </c>
      <c r="D119" s="24">
        <v>4146</v>
      </c>
      <c r="E119" s="24">
        <v>-1146</v>
      </c>
      <c r="F119" s="24">
        <v>0</v>
      </c>
      <c r="G119" s="24">
        <v>-1146</v>
      </c>
      <c r="H119" s="24"/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"/>
    </row>
    <row r="120" spans="1:17" outlineLevel="1" x14ac:dyDescent="0.2">
      <c r="A120" s="52" t="s">
        <v>193</v>
      </c>
      <c r="B120" s="11" t="s">
        <v>27</v>
      </c>
      <c r="C120" s="24">
        <v>27800</v>
      </c>
      <c r="D120" s="24">
        <v>20788</v>
      </c>
      <c r="E120" s="24">
        <v>7012</v>
      </c>
      <c r="F120" s="24">
        <v>100.74</v>
      </c>
      <c r="G120" s="24">
        <v>6911.26</v>
      </c>
      <c r="H120" s="24"/>
      <c r="I120" s="24">
        <v>10384</v>
      </c>
      <c r="J120" s="24">
        <v>0</v>
      </c>
      <c r="K120" s="24">
        <v>0</v>
      </c>
      <c r="L120" s="24">
        <v>0</v>
      </c>
      <c r="M120" s="24">
        <v>0</v>
      </c>
      <c r="N120" s="2"/>
    </row>
    <row r="121" spans="1:17" outlineLevel="1" x14ac:dyDescent="0.2">
      <c r="A121" s="52" t="s">
        <v>194</v>
      </c>
      <c r="B121" s="11" t="s">
        <v>61</v>
      </c>
      <c r="C121" s="24">
        <v>10000</v>
      </c>
      <c r="D121" s="24">
        <v>86758</v>
      </c>
      <c r="E121" s="24">
        <v>-76758</v>
      </c>
      <c r="F121" s="24">
        <v>25040</v>
      </c>
      <c r="G121" s="24">
        <v>-101798</v>
      </c>
      <c r="H121" s="24"/>
      <c r="I121" s="24">
        <v>0</v>
      </c>
      <c r="J121" s="24">
        <v>528</v>
      </c>
      <c r="K121" s="24">
        <v>0</v>
      </c>
      <c r="L121" s="24">
        <v>0</v>
      </c>
      <c r="M121" s="24">
        <v>0</v>
      </c>
      <c r="N121" s="2"/>
    </row>
    <row r="122" spans="1:17" outlineLevel="1" x14ac:dyDescent="0.2">
      <c r="A122" s="52" t="s">
        <v>195</v>
      </c>
      <c r="B122" s="11" t="s">
        <v>28</v>
      </c>
      <c r="C122" s="24">
        <v>15000</v>
      </c>
      <c r="D122" s="24">
        <v>2522</v>
      </c>
      <c r="E122" s="24">
        <v>12478</v>
      </c>
      <c r="F122" s="24">
        <v>0</v>
      </c>
      <c r="G122" s="24">
        <v>12478</v>
      </c>
      <c r="H122" s="24"/>
      <c r="I122" s="24">
        <v>0</v>
      </c>
      <c r="J122" s="24">
        <v>0</v>
      </c>
      <c r="K122" s="24">
        <v>588</v>
      </c>
      <c r="L122" s="24">
        <v>0</v>
      </c>
      <c r="M122" s="24">
        <v>0</v>
      </c>
      <c r="N122" s="2"/>
    </row>
    <row r="123" spans="1:17" outlineLevel="1" x14ac:dyDescent="0.2">
      <c r="A123" s="52" t="s">
        <v>196</v>
      </c>
      <c r="B123" s="11" t="s">
        <v>29</v>
      </c>
      <c r="C123" s="24">
        <v>40000</v>
      </c>
      <c r="D123" s="24">
        <v>2618</v>
      </c>
      <c r="E123" s="24">
        <v>37382</v>
      </c>
      <c r="F123" s="24">
        <v>0</v>
      </c>
      <c r="G123" s="24">
        <v>37382</v>
      </c>
      <c r="H123" s="24"/>
      <c r="I123" s="24">
        <v>76</v>
      </c>
      <c r="J123" s="24">
        <v>0</v>
      </c>
      <c r="K123" s="24">
        <v>1221</v>
      </c>
      <c r="L123" s="24">
        <v>0</v>
      </c>
      <c r="M123" s="24">
        <v>0</v>
      </c>
      <c r="N123" s="2"/>
      <c r="O123" s="14"/>
    </row>
    <row r="124" spans="1:17" outlineLevel="1" x14ac:dyDescent="0.2">
      <c r="A124" s="52" t="s">
        <v>197</v>
      </c>
      <c r="B124" s="11" t="s">
        <v>30</v>
      </c>
      <c r="C124" s="24">
        <v>25000</v>
      </c>
      <c r="D124" s="24">
        <v>1423</v>
      </c>
      <c r="E124" s="24">
        <v>23577</v>
      </c>
      <c r="F124" s="24">
        <v>0</v>
      </c>
      <c r="G124" s="24">
        <v>23577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  <c r="O124" s="14"/>
    </row>
    <row r="125" spans="1:17" outlineLevel="1" x14ac:dyDescent="0.2">
      <c r="A125" s="52" t="s">
        <v>198</v>
      </c>
      <c r="B125" s="11" t="s">
        <v>31</v>
      </c>
      <c r="C125" s="24">
        <v>65000</v>
      </c>
      <c r="D125" s="24">
        <v>9579</v>
      </c>
      <c r="E125" s="24">
        <v>55421</v>
      </c>
      <c r="F125" s="24">
        <v>3458.17</v>
      </c>
      <c r="G125" s="24">
        <v>51962.83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8"/>
    </row>
    <row r="126" spans="1:17" outlineLevel="1" x14ac:dyDescent="0.2">
      <c r="A126" s="52" t="s">
        <v>199</v>
      </c>
      <c r="B126" s="11" t="s">
        <v>68</v>
      </c>
      <c r="C126" s="24">
        <v>80000</v>
      </c>
      <c r="D126" s="24">
        <v>53273</v>
      </c>
      <c r="E126" s="24">
        <v>26727</v>
      </c>
      <c r="F126" s="24">
        <v>11870.45</v>
      </c>
      <c r="G126" s="24">
        <v>14856.55</v>
      </c>
      <c r="H126" s="24"/>
      <c r="I126" s="24">
        <v>3585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7" outlineLevel="1" x14ac:dyDescent="0.2">
      <c r="A127" s="52" t="s">
        <v>200</v>
      </c>
      <c r="B127" s="11" t="s">
        <v>32</v>
      </c>
      <c r="C127" s="24">
        <v>150000</v>
      </c>
      <c r="D127" s="24">
        <v>219779</v>
      </c>
      <c r="E127" s="24">
        <v>-69779</v>
      </c>
      <c r="F127" s="24">
        <v>1478</v>
      </c>
      <c r="G127" s="24">
        <v>-71257</v>
      </c>
      <c r="H127" s="24"/>
      <c r="I127" s="24">
        <v>0</v>
      </c>
      <c r="J127" s="24">
        <v>0</v>
      </c>
      <c r="K127" s="24">
        <v>566</v>
      </c>
      <c r="L127" s="24">
        <v>0</v>
      </c>
      <c r="M127" s="24">
        <v>0</v>
      </c>
      <c r="N127" s="2"/>
      <c r="O127" s="14"/>
    </row>
    <row r="128" spans="1:17" outlineLevel="1" x14ac:dyDescent="0.2">
      <c r="A128" s="52" t="s">
        <v>201</v>
      </c>
      <c r="B128" s="11" t="s">
        <v>33</v>
      </c>
      <c r="C128" s="24">
        <v>10000</v>
      </c>
      <c r="D128" s="24">
        <v>993</v>
      </c>
      <c r="E128" s="24">
        <v>9007</v>
      </c>
      <c r="F128" s="24">
        <v>169.15</v>
      </c>
      <c r="G128" s="24">
        <v>8837.85</v>
      </c>
      <c r="H128" s="24"/>
      <c r="I128" s="24">
        <v>1204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4" outlineLevel="1" x14ac:dyDescent="0.2">
      <c r="A129" s="52" t="s">
        <v>238</v>
      </c>
      <c r="B129" s="11" t="s">
        <v>239</v>
      </c>
      <c r="C129" s="24">
        <v>2000</v>
      </c>
      <c r="D129" s="24">
        <v>0</v>
      </c>
      <c r="E129" s="24">
        <v>2000</v>
      </c>
      <c r="F129" s="24">
        <v>0</v>
      </c>
      <c r="G129" s="24">
        <v>2000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4" outlineLevel="1" x14ac:dyDescent="0.2">
      <c r="A130" s="52" t="s">
        <v>202</v>
      </c>
      <c r="B130" s="11" t="s">
        <v>34</v>
      </c>
      <c r="C130" s="24">
        <v>3000</v>
      </c>
      <c r="D130" s="24">
        <v>1190</v>
      </c>
      <c r="E130" s="24">
        <v>1810</v>
      </c>
      <c r="F130" s="24">
        <v>0</v>
      </c>
      <c r="G130" s="24">
        <v>1810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4" outlineLevel="1" x14ac:dyDescent="0.2">
      <c r="A131" s="52" t="s">
        <v>203</v>
      </c>
      <c r="B131" s="11" t="s">
        <v>35</v>
      </c>
      <c r="C131" s="24">
        <v>17000</v>
      </c>
      <c r="D131" s="24">
        <v>146</v>
      </c>
      <c r="E131" s="24">
        <v>16854</v>
      </c>
      <c r="F131" s="24">
        <v>4195.3</v>
      </c>
      <c r="G131" s="24">
        <v>12658.7</v>
      </c>
      <c r="H131" s="24"/>
      <c r="I131" s="24">
        <v>1928</v>
      </c>
      <c r="J131" s="24">
        <v>0</v>
      </c>
      <c r="K131" s="24">
        <v>92</v>
      </c>
      <c r="L131" s="24">
        <v>0</v>
      </c>
      <c r="M131" s="24">
        <v>0</v>
      </c>
      <c r="N131" s="8"/>
    </row>
    <row r="132" spans="1:14" outlineLevel="1" x14ac:dyDescent="0.2">
      <c r="A132" s="52" t="s">
        <v>204</v>
      </c>
      <c r="B132" s="11" t="s">
        <v>36</v>
      </c>
      <c r="C132" s="24">
        <v>2000</v>
      </c>
      <c r="D132" s="24">
        <v>-23</v>
      </c>
      <c r="E132" s="24">
        <v>2023</v>
      </c>
      <c r="F132" s="24">
        <v>0</v>
      </c>
      <c r="G132" s="24">
        <v>2023</v>
      </c>
      <c r="H132" s="24"/>
      <c r="I132" s="24">
        <v>0</v>
      </c>
      <c r="J132" s="24">
        <v>0</v>
      </c>
      <c r="K132" s="24">
        <v>1670</v>
      </c>
      <c r="L132" s="24">
        <v>0</v>
      </c>
      <c r="M132" s="24">
        <v>138</v>
      </c>
      <c r="N132" s="2"/>
    </row>
    <row r="133" spans="1:14" outlineLevel="1" x14ac:dyDescent="0.2">
      <c r="A133" s="52" t="s">
        <v>205</v>
      </c>
      <c r="B133" s="11" t="s">
        <v>72</v>
      </c>
      <c r="C133" s="24">
        <v>4000</v>
      </c>
      <c r="D133" s="24">
        <v>0</v>
      </c>
      <c r="E133" s="24">
        <v>4000</v>
      </c>
      <c r="F133" s="24">
        <v>0</v>
      </c>
      <c r="G133" s="24">
        <v>4000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4" outlineLevel="1" x14ac:dyDescent="0.2">
      <c r="A134" s="52" t="s">
        <v>254</v>
      </c>
      <c r="B134" s="11" t="s">
        <v>255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1075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4" outlineLevel="1" x14ac:dyDescent="0.2">
      <c r="A135" s="52" t="s">
        <v>206</v>
      </c>
      <c r="B135" s="11" t="s">
        <v>175</v>
      </c>
      <c r="C135" s="24">
        <v>3500</v>
      </c>
      <c r="D135" s="24">
        <v>1586</v>
      </c>
      <c r="E135" s="24">
        <v>1914</v>
      </c>
      <c r="F135" s="24">
        <v>0</v>
      </c>
      <c r="G135" s="24">
        <v>1914</v>
      </c>
      <c r="H135" s="24"/>
      <c r="I135" s="24">
        <v>0</v>
      </c>
      <c r="J135" s="24">
        <v>0</v>
      </c>
      <c r="K135" s="24">
        <v>588</v>
      </c>
      <c r="L135" s="24">
        <v>0</v>
      </c>
      <c r="M135" s="24">
        <v>0</v>
      </c>
      <c r="N135" s="8"/>
    </row>
    <row r="136" spans="1:14" outlineLevel="1" x14ac:dyDescent="0.2">
      <c r="A136" s="52" t="s">
        <v>207</v>
      </c>
      <c r="B136" s="11" t="s">
        <v>37</v>
      </c>
      <c r="C136" s="24">
        <v>40000</v>
      </c>
      <c r="D136" s="24">
        <v>2908</v>
      </c>
      <c r="E136" s="24">
        <v>37092</v>
      </c>
      <c r="F136" s="24">
        <v>5250</v>
      </c>
      <c r="G136" s="24">
        <v>31842</v>
      </c>
      <c r="H136" s="24"/>
      <c r="I136" s="24">
        <v>0</v>
      </c>
      <c r="J136" s="24">
        <v>-3338</v>
      </c>
      <c r="K136" s="24">
        <v>0</v>
      </c>
      <c r="L136" s="24">
        <v>0</v>
      </c>
      <c r="M136" s="24">
        <v>0</v>
      </c>
      <c r="N136" s="8"/>
    </row>
    <row r="137" spans="1:14" outlineLevel="1" x14ac:dyDescent="0.2">
      <c r="A137" s="51" t="s">
        <v>251</v>
      </c>
      <c r="B137" s="11" t="s">
        <v>250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8"/>
    </row>
    <row r="138" spans="1:14" outlineLevel="1" x14ac:dyDescent="0.2">
      <c r="A138" s="52" t="s">
        <v>208</v>
      </c>
      <c r="B138" s="11" t="s">
        <v>38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3"/>
    </row>
    <row r="139" spans="1:14" outlineLevel="1" x14ac:dyDescent="0.2">
      <c r="A139" s="52" t="s">
        <v>209</v>
      </c>
      <c r="B139" s="11" t="s">
        <v>39</v>
      </c>
      <c r="C139" s="24">
        <v>135000</v>
      </c>
      <c r="D139" s="24">
        <v>48489</v>
      </c>
      <c r="E139" s="24">
        <v>86511</v>
      </c>
      <c r="F139" s="24">
        <v>34859.050000000003</v>
      </c>
      <c r="G139" s="24">
        <v>51651.95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8"/>
    </row>
    <row r="140" spans="1:14" outlineLevel="1" x14ac:dyDescent="0.2">
      <c r="A140" s="52" t="s">
        <v>210</v>
      </c>
      <c r="B140" s="11" t="s">
        <v>40</v>
      </c>
      <c r="C140" s="24">
        <v>7000</v>
      </c>
      <c r="D140" s="24">
        <v>2313</v>
      </c>
      <c r="E140" s="24">
        <v>4687</v>
      </c>
      <c r="F140" s="24">
        <v>357.95</v>
      </c>
      <c r="G140" s="24">
        <v>4329.05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8"/>
    </row>
    <row r="141" spans="1:14" outlineLevel="1" x14ac:dyDescent="0.2">
      <c r="A141" s="52" t="s">
        <v>211</v>
      </c>
      <c r="B141" s="11" t="s">
        <v>64</v>
      </c>
      <c r="C141" s="24">
        <v>2500</v>
      </c>
      <c r="D141" s="24">
        <v>0</v>
      </c>
      <c r="E141" s="24">
        <v>2500</v>
      </c>
      <c r="F141" s="24">
        <v>0</v>
      </c>
      <c r="G141" s="24">
        <v>2500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8"/>
    </row>
    <row r="142" spans="1:14" outlineLevel="1" x14ac:dyDescent="0.2">
      <c r="A142" s="52" t="s">
        <v>212</v>
      </c>
      <c r="B142" s="11" t="s">
        <v>41</v>
      </c>
      <c r="C142" s="24">
        <v>2000</v>
      </c>
      <c r="D142" s="24">
        <v>0</v>
      </c>
      <c r="E142" s="24">
        <v>2000</v>
      </c>
      <c r="F142" s="24">
        <v>0</v>
      </c>
      <c r="G142" s="24">
        <v>2000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4" outlineLevel="1" x14ac:dyDescent="0.2">
      <c r="A143" s="52" t="s">
        <v>213</v>
      </c>
      <c r="B143" s="11" t="s">
        <v>74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4" outlineLevel="1" x14ac:dyDescent="0.2">
      <c r="A144" s="52" t="s">
        <v>264</v>
      </c>
      <c r="B144" s="11" t="s">
        <v>265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3750</v>
      </c>
      <c r="N144" s="2"/>
    </row>
    <row r="145" spans="1:18" outlineLevel="1" x14ac:dyDescent="0.2">
      <c r="A145" s="52" t="s">
        <v>214</v>
      </c>
      <c r="B145" s="11" t="s">
        <v>42</v>
      </c>
      <c r="C145" s="24">
        <v>32000</v>
      </c>
      <c r="D145" s="24">
        <v>6416</v>
      </c>
      <c r="E145" s="24">
        <v>25584</v>
      </c>
      <c r="F145" s="24">
        <v>222</v>
      </c>
      <c r="G145" s="24">
        <v>25362</v>
      </c>
      <c r="H145" s="24"/>
      <c r="I145" s="24">
        <v>3424</v>
      </c>
      <c r="J145" s="24">
        <v>20</v>
      </c>
      <c r="K145" s="24">
        <v>0</v>
      </c>
      <c r="L145" s="24">
        <v>0</v>
      </c>
      <c r="M145" s="24">
        <v>0</v>
      </c>
      <c r="N145" s="2"/>
    </row>
    <row r="146" spans="1:18" outlineLevel="1" x14ac:dyDescent="0.2">
      <c r="A146" s="52" t="s">
        <v>215</v>
      </c>
      <c r="B146" s="11" t="s">
        <v>43</v>
      </c>
      <c r="C146" s="24">
        <v>99674</v>
      </c>
      <c r="D146" s="24">
        <v>8293</v>
      </c>
      <c r="E146" s="24">
        <v>91381</v>
      </c>
      <c r="F146" s="24">
        <v>2039</v>
      </c>
      <c r="G146" s="24">
        <v>89342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"/>
    </row>
    <row r="147" spans="1:18" outlineLevel="1" x14ac:dyDescent="0.2">
      <c r="A147" s="52" t="s">
        <v>216</v>
      </c>
      <c r="B147" s="11" t="s">
        <v>44</v>
      </c>
      <c r="C147" s="24">
        <v>20000</v>
      </c>
      <c r="D147" s="24">
        <v>1048</v>
      </c>
      <c r="E147" s="24">
        <v>18952</v>
      </c>
      <c r="F147" s="24">
        <v>554</v>
      </c>
      <c r="G147" s="24">
        <v>18398</v>
      </c>
      <c r="H147" s="24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"/>
      <c r="R147" s="2"/>
    </row>
    <row r="148" spans="1:18" outlineLevel="1" x14ac:dyDescent="0.2">
      <c r="A148" s="52" t="s">
        <v>217</v>
      </c>
      <c r="B148" s="11" t="s">
        <v>45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/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"/>
    </row>
    <row r="149" spans="1:18" outlineLevel="1" x14ac:dyDescent="0.2">
      <c r="A149" s="52" t="s">
        <v>218</v>
      </c>
      <c r="B149" s="11" t="s">
        <v>46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/>
      <c r="I149" s="24">
        <v>87990</v>
      </c>
      <c r="J149" s="24">
        <v>0</v>
      </c>
      <c r="K149" s="24">
        <v>0</v>
      </c>
      <c r="L149" s="24">
        <v>0</v>
      </c>
      <c r="M149" s="24">
        <v>0</v>
      </c>
      <c r="N149" s="8"/>
    </row>
    <row r="150" spans="1:18" outlineLevel="1" x14ac:dyDescent="0.2">
      <c r="A150" s="10" t="s">
        <v>267</v>
      </c>
      <c r="B150" s="11" t="s">
        <v>266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/>
      <c r="I150" s="24">
        <v>0</v>
      </c>
      <c r="J150" s="24">
        <v>8153</v>
      </c>
      <c r="K150" s="24">
        <v>0</v>
      </c>
      <c r="L150" s="24">
        <v>0</v>
      </c>
      <c r="M150" s="24">
        <v>0</v>
      </c>
      <c r="N150" s="8"/>
    </row>
    <row r="151" spans="1:18" outlineLevel="1" x14ac:dyDescent="0.2">
      <c r="A151" s="52" t="s">
        <v>219</v>
      </c>
      <c r="B151" s="11" t="s">
        <v>47</v>
      </c>
      <c r="C151" s="24">
        <v>120000</v>
      </c>
      <c r="D151" s="24">
        <v>45025</v>
      </c>
      <c r="E151" s="24">
        <v>74975</v>
      </c>
      <c r="F151" s="24">
        <v>4896</v>
      </c>
      <c r="G151" s="24">
        <v>70079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"/>
    </row>
    <row r="152" spans="1:18" outlineLevel="1" x14ac:dyDescent="0.2">
      <c r="A152" s="52" t="s">
        <v>220</v>
      </c>
      <c r="B152" s="11" t="s">
        <v>48</v>
      </c>
      <c r="C152" s="24">
        <v>150000</v>
      </c>
      <c r="D152" s="24">
        <v>139658</v>
      </c>
      <c r="E152" s="24">
        <v>10342</v>
      </c>
      <c r="F152" s="24">
        <v>0</v>
      </c>
      <c r="G152" s="24">
        <v>10342</v>
      </c>
      <c r="H152" s="24"/>
      <c r="I152" s="24">
        <v>0</v>
      </c>
      <c r="J152" s="24">
        <v>0</v>
      </c>
      <c r="K152" s="24">
        <v>260</v>
      </c>
      <c r="L152" s="24">
        <v>0</v>
      </c>
      <c r="M152" s="24">
        <v>0</v>
      </c>
      <c r="N152" s="2"/>
      <c r="O152" s="14"/>
    </row>
    <row r="153" spans="1:18" outlineLevel="1" x14ac:dyDescent="0.2">
      <c r="A153" s="52" t="s">
        <v>221</v>
      </c>
      <c r="B153" s="11" t="s">
        <v>49</v>
      </c>
      <c r="C153" s="24">
        <v>6500</v>
      </c>
      <c r="D153" s="24">
        <v>0</v>
      </c>
      <c r="E153" s="24">
        <v>6500</v>
      </c>
      <c r="F153" s="24">
        <v>0</v>
      </c>
      <c r="G153" s="24">
        <v>6500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"/>
      <c r="O153" s="14"/>
    </row>
    <row r="154" spans="1:18" outlineLevel="1" x14ac:dyDescent="0.2">
      <c r="A154" s="52" t="s">
        <v>222</v>
      </c>
      <c r="B154" s="11" t="s">
        <v>50</v>
      </c>
      <c r="C154" s="24">
        <v>25000</v>
      </c>
      <c r="D154" s="24">
        <v>9208</v>
      </c>
      <c r="E154" s="24">
        <v>15792</v>
      </c>
      <c r="F154" s="24">
        <v>0</v>
      </c>
      <c r="G154" s="24">
        <v>15792</v>
      </c>
      <c r="H154" s="24"/>
      <c r="I154" s="24">
        <v>0</v>
      </c>
      <c r="J154" s="24">
        <v>0</v>
      </c>
      <c r="K154" s="24">
        <v>33</v>
      </c>
      <c r="L154" s="24">
        <v>0</v>
      </c>
      <c r="M154" s="24">
        <v>0</v>
      </c>
      <c r="N154" s="8"/>
    </row>
    <row r="155" spans="1:18" outlineLevel="1" x14ac:dyDescent="0.2">
      <c r="A155" s="52" t="s">
        <v>223</v>
      </c>
      <c r="B155" s="11" t="s">
        <v>51</v>
      </c>
      <c r="C155" s="24">
        <v>2500</v>
      </c>
      <c r="D155" s="24">
        <v>515</v>
      </c>
      <c r="E155" s="24">
        <v>1985</v>
      </c>
      <c r="F155" s="24">
        <v>0</v>
      </c>
      <c r="G155" s="24">
        <v>1985</v>
      </c>
      <c r="H155" s="24"/>
      <c r="I155" s="24">
        <v>26267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8" outlineLevel="1" x14ac:dyDescent="0.2">
      <c r="A156" s="52" t="s">
        <v>224</v>
      </c>
      <c r="B156" s="11" t="s">
        <v>52</v>
      </c>
      <c r="C156" s="24">
        <v>10100</v>
      </c>
      <c r="D156" s="24">
        <v>1241</v>
      </c>
      <c r="E156" s="24">
        <v>8859</v>
      </c>
      <c r="F156" s="24">
        <v>453.2</v>
      </c>
      <c r="G156" s="24">
        <v>8405.7999999999993</v>
      </c>
      <c r="H156" s="24"/>
      <c r="I156" s="24">
        <v>0</v>
      </c>
      <c r="J156" s="24">
        <v>0</v>
      </c>
      <c r="K156" s="24">
        <v>0</v>
      </c>
      <c r="L156" s="24">
        <v>0</v>
      </c>
      <c r="M156" s="24">
        <v>60</v>
      </c>
      <c r="N156" s="2"/>
    </row>
    <row r="157" spans="1:18" outlineLevel="1" x14ac:dyDescent="0.2">
      <c r="A157" s="52" t="s">
        <v>225</v>
      </c>
      <c r="B157" s="11" t="s">
        <v>53</v>
      </c>
      <c r="C157" s="24">
        <v>15000</v>
      </c>
      <c r="D157" s="24">
        <v>4436</v>
      </c>
      <c r="E157" s="24">
        <v>10564</v>
      </c>
      <c r="F157" s="24">
        <v>0</v>
      </c>
      <c r="G157" s="24">
        <v>10564</v>
      </c>
      <c r="H157" s="24"/>
      <c r="I157" s="24">
        <v>142</v>
      </c>
      <c r="J157" s="24">
        <v>0</v>
      </c>
      <c r="K157" s="24">
        <v>0</v>
      </c>
      <c r="L157" s="24">
        <v>0</v>
      </c>
      <c r="M157" s="24">
        <v>80</v>
      </c>
      <c r="N157" s="2"/>
    </row>
    <row r="158" spans="1:18" outlineLevel="1" x14ac:dyDescent="0.2">
      <c r="A158" s="52" t="s">
        <v>226</v>
      </c>
      <c r="B158" s="11" t="s">
        <v>62</v>
      </c>
      <c r="C158" s="24">
        <v>10000</v>
      </c>
      <c r="D158" s="24">
        <v>154</v>
      </c>
      <c r="E158" s="24">
        <v>9846</v>
      </c>
      <c r="F158" s="24">
        <v>0</v>
      </c>
      <c r="G158" s="24">
        <v>9846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8" outlineLevel="1" x14ac:dyDescent="0.2">
      <c r="A159" s="52" t="s">
        <v>227</v>
      </c>
      <c r="B159" s="11" t="s">
        <v>54</v>
      </c>
      <c r="C159" s="24">
        <v>17000</v>
      </c>
      <c r="D159" s="24">
        <v>7134</v>
      </c>
      <c r="E159" s="24">
        <v>9866</v>
      </c>
      <c r="F159" s="24">
        <v>0</v>
      </c>
      <c r="G159" s="24">
        <v>9866</v>
      </c>
      <c r="H159" s="24"/>
      <c r="I159" s="24">
        <v>12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  <c r="P159" s="8"/>
    </row>
    <row r="160" spans="1:18" outlineLevel="1" x14ac:dyDescent="0.2">
      <c r="A160" s="52" t="s">
        <v>228</v>
      </c>
      <c r="B160" s="11" t="s">
        <v>66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8"/>
      <c r="O160" s="3"/>
    </row>
    <row r="161" spans="1:19" outlineLevel="1" x14ac:dyDescent="0.2">
      <c r="A161" s="52" t="s">
        <v>229</v>
      </c>
      <c r="B161" s="11" t="s">
        <v>55</v>
      </c>
      <c r="C161" s="24">
        <v>25000</v>
      </c>
      <c r="D161" s="24">
        <v>5664</v>
      </c>
      <c r="E161" s="24">
        <v>19336</v>
      </c>
      <c r="F161" s="24">
        <v>14966.53</v>
      </c>
      <c r="G161" s="24">
        <v>4369.4699999999993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O161" s="3"/>
    </row>
    <row r="162" spans="1:19" outlineLevel="1" x14ac:dyDescent="0.2">
      <c r="A162" s="52" t="s">
        <v>276</v>
      </c>
      <c r="B162" s="11" t="s">
        <v>278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8"/>
      <c r="O162" s="3"/>
    </row>
    <row r="163" spans="1:19" outlineLevel="1" x14ac:dyDescent="0.2">
      <c r="A163" s="52" t="s">
        <v>277</v>
      </c>
      <c r="B163" s="11" t="s">
        <v>279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8"/>
      <c r="O163" s="3"/>
    </row>
    <row r="164" spans="1:19" outlineLevel="1" x14ac:dyDescent="0.2">
      <c r="A164" s="52" t="s">
        <v>230</v>
      </c>
      <c r="B164" s="11" t="s">
        <v>56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6342</v>
      </c>
      <c r="J164" s="24">
        <v>0</v>
      </c>
      <c r="K164" s="24">
        <v>0</v>
      </c>
      <c r="L164" s="24">
        <v>0</v>
      </c>
      <c r="M164" s="24">
        <v>0</v>
      </c>
      <c r="N164" s="8"/>
      <c r="P164" s="3"/>
    </row>
    <row r="165" spans="1:19" outlineLevel="1" x14ac:dyDescent="0.2">
      <c r="A165" s="52" t="s">
        <v>231</v>
      </c>
      <c r="B165" s="11" t="s">
        <v>69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outlineLevel="1" x14ac:dyDescent="0.2">
      <c r="A166" s="52" t="s">
        <v>270</v>
      </c>
      <c r="B166" s="11" t="s">
        <v>271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/>
      <c r="I166" s="24">
        <v>1645</v>
      </c>
      <c r="J166" s="24">
        <v>0</v>
      </c>
      <c r="K166" s="24">
        <v>0</v>
      </c>
      <c r="L166" s="24">
        <v>0</v>
      </c>
      <c r="M166" s="24">
        <v>0</v>
      </c>
      <c r="N166" s="2"/>
      <c r="O166" s="3"/>
      <c r="P166" s="3"/>
      <c r="Q166" s="8"/>
      <c r="S166" s="41"/>
    </row>
    <row r="167" spans="1:19" outlineLevel="1" x14ac:dyDescent="0.2">
      <c r="A167" s="52" t="s">
        <v>260</v>
      </c>
      <c r="B167" s="11" t="s">
        <v>261</v>
      </c>
      <c r="C167" s="24">
        <v>36500</v>
      </c>
      <c r="D167" s="24">
        <v>17285</v>
      </c>
      <c r="E167" s="24">
        <v>19215</v>
      </c>
      <c r="F167" s="24">
        <v>0</v>
      </c>
      <c r="G167" s="24">
        <v>19215</v>
      </c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"/>
      <c r="O167" s="3"/>
      <c r="P167" s="3"/>
      <c r="Q167" s="8"/>
      <c r="S167" s="41"/>
    </row>
    <row r="168" spans="1:19" outlineLevel="1" x14ac:dyDescent="0.2">
      <c r="A168" s="52" t="s">
        <v>240</v>
      </c>
      <c r="B168" s="11" t="s">
        <v>241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/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"/>
      <c r="O168" s="3"/>
      <c r="P168" s="3"/>
      <c r="Q168" s="8"/>
      <c r="S168" s="41"/>
    </row>
    <row r="169" spans="1:19" outlineLevel="1" x14ac:dyDescent="0.2">
      <c r="A169" s="52" t="s">
        <v>232</v>
      </c>
      <c r="B169" s="11" t="s">
        <v>242</v>
      </c>
      <c r="C169" s="24">
        <v>1237001</v>
      </c>
      <c r="D169" s="24">
        <v>0</v>
      </c>
      <c r="E169" s="24">
        <v>1237001</v>
      </c>
      <c r="F169" s="24">
        <v>0</v>
      </c>
      <c r="G169" s="24">
        <v>1237001</v>
      </c>
      <c r="H169" s="24"/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"/>
    </row>
    <row r="170" spans="1:19" outlineLevel="1" x14ac:dyDescent="0.2">
      <c r="A170" s="52" t="s">
        <v>233</v>
      </c>
      <c r="B170" s="10" t="s">
        <v>243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/>
      <c r="I170" s="24">
        <v>0</v>
      </c>
      <c r="J170" s="24">
        <v>26549</v>
      </c>
      <c r="K170" s="24">
        <v>0</v>
      </c>
      <c r="L170" s="24">
        <v>0</v>
      </c>
      <c r="M170" s="24">
        <v>0</v>
      </c>
      <c r="N170" s="2"/>
    </row>
    <row r="171" spans="1:19" ht="15" customHeight="1" outlineLevel="1" x14ac:dyDescent="0.2">
      <c r="A171" s="52" t="s">
        <v>234</v>
      </c>
      <c r="B171" s="10" t="s">
        <v>245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0</v>
      </c>
      <c r="J171" s="24">
        <v>0</v>
      </c>
      <c r="K171" s="24">
        <v>757</v>
      </c>
      <c r="L171" s="24">
        <v>0</v>
      </c>
      <c r="M171" s="24">
        <v>688</v>
      </c>
      <c r="N171" s="2"/>
    </row>
    <row r="172" spans="1:19" ht="15" customHeight="1" outlineLevel="1" x14ac:dyDescent="0.2">
      <c r="A172" s="52" t="s">
        <v>235</v>
      </c>
      <c r="B172" s="10" t="s">
        <v>246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/>
      <c r="I172" s="24">
        <v>0</v>
      </c>
      <c r="J172" s="24">
        <v>0</v>
      </c>
      <c r="K172" s="24">
        <v>725</v>
      </c>
      <c r="L172" s="24">
        <v>0</v>
      </c>
      <c r="M172" s="24">
        <v>374</v>
      </c>
      <c r="N172" s="2"/>
    </row>
    <row r="173" spans="1:19" ht="15" customHeight="1" outlineLevel="1" x14ac:dyDescent="0.2">
      <c r="A173" s="52" t="s">
        <v>262</v>
      </c>
      <c r="B173" s="10" t="s">
        <v>263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/>
      <c r="I173" s="24">
        <v>0</v>
      </c>
      <c r="J173" s="24">
        <v>0</v>
      </c>
      <c r="K173" s="24">
        <v>515</v>
      </c>
      <c r="L173" s="24">
        <v>0</v>
      </c>
      <c r="M173" s="24">
        <v>0</v>
      </c>
      <c r="N173" s="2"/>
    </row>
    <row r="174" spans="1:19" outlineLevel="1" x14ac:dyDescent="0.2">
      <c r="A174" s="52" t="s">
        <v>236</v>
      </c>
      <c r="B174" s="10" t="s">
        <v>244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/>
      <c r="I174" s="24">
        <v>3000</v>
      </c>
      <c r="J174" s="24">
        <v>0</v>
      </c>
      <c r="K174" s="24">
        <v>0</v>
      </c>
      <c r="L174" s="24">
        <v>0</v>
      </c>
      <c r="M174" s="24">
        <v>0</v>
      </c>
      <c r="N174" s="8"/>
    </row>
    <row r="175" spans="1:19" outlineLevel="1" x14ac:dyDescent="0.2">
      <c r="A175" s="52" t="s">
        <v>237</v>
      </c>
      <c r="B175" s="10" t="s">
        <v>63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/>
      <c r="I175" s="24">
        <v>24888</v>
      </c>
      <c r="J175" s="24">
        <v>0</v>
      </c>
      <c r="K175" s="24">
        <v>0</v>
      </c>
      <c r="L175" s="24">
        <v>0</v>
      </c>
      <c r="M175" s="24">
        <v>0</v>
      </c>
      <c r="N175" s="8"/>
    </row>
    <row r="176" spans="1:19" s="43" customFormat="1" outlineLevel="1" x14ac:dyDescent="0.2">
      <c r="A176" s="34"/>
      <c r="B176" s="11" t="s">
        <v>57</v>
      </c>
      <c r="C176" s="25">
        <f>SUM(C97:C175)</f>
        <v>2891575</v>
      </c>
      <c r="D176" s="25">
        <f>SUM(D97:D175)</f>
        <v>1002197</v>
      </c>
      <c r="E176" s="25">
        <f>C176-D176</f>
        <v>1889378</v>
      </c>
      <c r="F176" s="25">
        <f>SUM(F97:F175)</f>
        <v>124862.37000000001</v>
      </c>
      <c r="G176" s="25">
        <f t="shared" ref="G176" si="49">E176-F176</f>
        <v>1764515.63</v>
      </c>
      <c r="H176" s="25"/>
      <c r="I176" s="25">
        <f>SUM(I97:I175)</f>
        <v>209125</v>
      </c>
      <c r="J176" s="25">
        <f>SUM(J97:J175)</f>
        <v>31912</v>
      </c>
      <c r="K176" s="25">
        <f>SUM(K97:K175)</f>
        <v>7190</v>
      </c>
      <c r="L176" s="25">
        <f>SUM(L97:L175)</f>
        <v>0</v>
      </c>
      <c r="M176" s="25">
        <f>SUM(M97:M175)</f>
        <v>6200</v>
      </c>
      <c r="N176" s="42"/>
    </row>
    <row r="177" spans="1:17" outlineLevel="1" x14ac:dyDescent="0.2">
      <c r="B177" s="4" t="s">
        <v>58</v>
      </c>
    </row>
    <row r="178" spans="1:17" ht="20.65" customHeight="1" outlineLevel="1" x14ac:dyDescent="0.2">
      <c r="A178" s="54" t="s">
        <v>249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7" ht="13.5" customHeight="1" outlineLevel="1" x14ac:dyDescent="0.2">
      <c r="A179" s="54" t="s">
        <v>275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16"/>
    </row>
    <row r="180" spans="1:17" outlineLevel="1" x14ac:dyDescent="0.2">
      <c r="A180" s="58" t="s">
        <v>59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16"/>
    </row>
    <row r="181" spans="1:17" outlineLevel="1" x14ac:dyDescent="0.2">
      <c r="A181" s="54" t="s">
        <v>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7" ht="13.5" outlineLevel="1" thickBot="1" x14ac:dyDescent="0.25">
      <c r="A182" s="29"/>
      <c r="B182" s="30"/>
      <c r="C182" s="17"/>
      <c r="D182" s="17"/>
      <c r="E182" s="36"/>
      <c r="F182" s="18"/>
      <c r="G182" s="18"/>
      <c r="H182" s="18"/>
      <c r="I182" s="17"/>
      <c r="J182" s="17"/>
      <c r="K182" s="17"/>
      <c r="L182" s="17"/>
      <c r="M182" s="17"/>
    </row>
    <row r="183" spans="1:17" ht="13.5" outlineLevel="1" thickBot="1" x14ac:dyDescent="0.25">
      <c r="A183" s="31"/>
      <c r="B183" s="32"/>
      <c r="C183" s="37" t="s">
        <v>2</v>
      </c>
      <c r="D183" s="19"/>
      <c r="E183" s="19"/>
      <c r="F183" s="19"/>
      <c r="G183" s="38"/>
      <c r="H183" s="39"/>
      <c r="I183" s="55" t="s">
        <v>3</v>
      </c>
      <c r="J183" s="56"/>
      <c r="K183" s="56"/>
      <c r="L183" s="56"/>
      <c r="M183" s="57"/>
      <c r="N183" s="8"/>
    </row>
    <row r="184" spans="1:17" ht="26.25" outlineLevel="1" thickBot="1" x14ac:dyDescent="0.25">
      <c r="A184" s="33" t="s">
        <v>4</v>
      </c>
      <c r="B184" s="33" t="s">
        <v>5</v>
      </c>
      <c r="C184" s="20" t="s">
        <v>6</v>
      </c>
      <c r="D184" s="21" t="s">
        <v>7</v>
      </c>
      <c r="E184" s="21" t="s">
        <v>8</v>
      </c>
      <c r="F184" s="21" t="s">
        <v>9</v>
      </c>
      <c r="G184" s="22" t="s">
        <v>10</v>
      </c>
      <c r="H184" s="40"/>
      <c r="I184" s="20" t="s">
        <v>11</v>
      </c>
      <c r="J184" s="23" t="s">
        <v>70</v>
      </c>
      <c r="K184" s="21" t="s">
        <v>12</v>
      </c>
      <c r="L184" s="23" t="s">
        <v>13</v>
      </c>
      <c r="M184" s="23" t="s">
        <v>14</v>
      </c>
      <c r="N184" s="1"/>
      <c r="P184" s="7"/>
      <c r="Q184" s="8"/>
    </row>
    <row r="185" spans="1:17" outlineLevel="1" x14ac:dyDescent="0.2">
      <c r="A185" s="10">
        <v>711700</v>
      </c>
      <c r="B185" s="11" t="s">
        <v>15</v>
      </c>
      <c r="C185" s="24">
        <f t="shared" ref="C185:F206" si="50">SUMIF($A$8:$A$86,$A185,C$8:C$86)-SUMIF($A$97:$A$175,$A185,C$97:C$175)</f>
        <v>0</v>
      </c>
      <c r="D185" s="24">
        <f t="shared" si="50"/>
        <v>18398</v>
      </c>
      <c r="E185" s="24">
        <f t="shared" si="50"/>
        <v>-18398</v>
      </c>
      <c r="F185" s="24">
        <f t="shared" si="50"/>
        <v>0</v>
      </c>
      <c r="G185" s="24">
        <f t="shared" ref="G185" si="51">E185-F185</f>
        <v>-18398</v>
      </c>
      <c r="H185" s="24"/>
      <c r="I185" s="24">
        <f t="shared" ref="I185:M195" si="52">SUMIF($A$8:$A$86,$A185,I$8:I$86)-SUMIF($A$97:$A$175,$A185,I$97:I$175)</f>
        <v>0</v>
      </c>
      <c r="J185" s="24">
        <f t="shared" si="52"/>
        <v>0</v>
      </c>
      <c r="K185" s="24">
        <f t="shared" si="52"/>
        <v>35</v>
      </c>
      <c r="L185" s="24">
        <f t="shared" si="52"/>
        <v>0</v>
      </c>
      <c r="M185" s="24">
        <f t="shared" si="52"/>
        <v>0</v>
      </c>
      <c r="N185" s="2"/>
      <c r="P185" s="9"/>
      <c r="Q185" s="8"/>
    </row>
    <row r="186" spans="1:17" outlineLevel="1" x14ac:dyDescent="0.2">
      <c r="A186" s="10">
        <v>713000</v>
      </c>
      <c r="B186" s="11" t="s">
        <v>16</v>
      </c>
      <c r="C186" s="24">
        <f t="shared" si="50"/>
        <v>0</v>
      </c>
      <c r="D186" s="24">
        <f t="shared" si="50"/>
        <v>1847</v>
      </c>
      <c r="E186" s="24">
        <f t="shared" si="50"/>
        <v>-1847</v>
      </c>
      <c r="F186" s="24">
        <f t="shared" si="50"/>
        <v>0</v>
      </c>
      <c r="G186" s="24">
        <f t="shared" ref="G186:G264" si="53">E186-F186</f>
        <v>-1847</v>
      </c>
      <c r="H186" s="24"/>
      <c r="I186" s="24">
        <f t="shared" si="52"/>
        <v>0</v>
      </c>
      <c r="J186" s="24">
        <f t="shared" si="52"/>
        <v>0</v>
      </c>
      <c r="K186" s="24">
        <f t="shared" si="52"/>
        <v>0</v>
      </c>
      <c r="L186" s="24">
        <f t="shared" si="52"/>
        <v>0</v>
      </c>
      <c r="M186" s="24">
        <f t="shared" si="52"/>
        <v>0</v>
      </c>
      <c r="N186" s="8"/>
      <c r="P186" s="9"/>
      <c r="Q186" s="8"/>
    </row>
    <row r="187" spans="1:17" outlineLevel="1" x14ac:dyDescent="0.2">
      <c r="A187" s="52" t="s">
        <v>273</v>
      </c>
      <c r="B187" s="11" t="s">
        <v>274</v>
      </c>
      <c r="C187" s="24">
        <f t="shared" si="50"/>
        <v>0</v>
      </c>
      <c r="D187" s="24">
        <f t="shared" si="50"/>
        <v>0</v>
      </c>
      <c r="E187" s="24">
        <f t="shared" si="50"/>
        <v>0</v>
      </c>
      <c r="F187" s="24">
        <f t="shared" si="50"/>
        <v>0</v>
      </c>
      <c r="G187" s="24">
        <f t="shared" ref="G187" si="54">E187-F187</f>
        <v>0</v>
      </c>
      <c r="H187" s="24"/>
      <c r="I187" s="24">
        <f t="shared" si="52"/>
        <v>0</v>
      </c>
      <c r="J187" s="24">
        <f t="shared" si="52"/>
        <v>0</v>
      </c>
      <c r="K187" s="24">
        <f t="shared" si="52"/>
        <v>0</v>
      </c>
      <c r="L187" s="24">
        <f t="shared" si="52"/>
        <v>0</v>
      </c>
      <c r="M187" s="24">
        <f t="shared" si="52"/>
        <v>0</v>
      </c>
      <c r="N187" s="8"/>
      <c r="P187" s="9"/>
      <c r="Q187" s="8"/>
    </row>
    <row r="188" spans="1:17" outlineLevel="1" x14ac:dyDescent="0.2">
      <c r="A188" s="51" t="s">
        <v>247</v>
      </c>
      <c r="B188" s="11" t="s">
        <v>248</v>
      </c>
      <c r="C188" s="24">
        <f t="shared" si="50"/>
        <v>0</v>
      </c>
      <c r="D188" s="24">
        <f t="shared" si="50"/>
        <v>270</v>
      </c>
      <c r="E188" s="24">
        <f t="shared" si="50"/>
        <v>-270</v>
      </c>
      <c r="F188" s="24">
        <f t="shared" si="50"/>
        <v>-270.40000000000009</v>
      </c>
      <c r="G188" s="24">
        <f t="shared" ref="G188" si="55">E188-F188</f>
        <v>0.40000000000009095</v>
      </c>
      <c r="H188" s="24"/>
      <c r="I188" s="24">
        <f t="shared" si="52"/>
        <v>0</v>
      </c>
      <c r="J188" s="24">
        <f t="shared" si="52"/>
        <v>0</v>
      </c>
      <c r="K188" s="24">
        <f t="shared" si="52"/>
        <v>0</v>
      </c>
      <c r="L188" s="24">
        <f t="shared" si="52"/>
        <v>0</v>
      </c>
      <c r="M188" s="24">
        <f t="shared" si="52"/>
        <v>0</v>
      </c>
      <c r="N188" s="8"/>
      <c r="P188" s="9"/>
      <c r="Q188" s="8"/>
    </row>
    <row r="189" spans="1:17" outlineLevel="1" x14ac:dyDescent="0.2">
      <c r="A189" s="10">
        <v>714300</v>
      </c>
      <c r="B189" s="11" t="s">
        <v>174</v>
      </c>
      <c r="C189" s="24">
        <f t="shared" si="50"/>
        <v>0</v>
      </c>
      <c r="D189" s="24">
        <f t="shared" si="50"/>
        <v>0</v>
      </c>
      <c r="E189" s="24">
        <f t="shared" si="50"/>
        <v>0</v>
      </c>
      <c r="F189" s="24">
        <f t="shared" si="50"/>
        <v>0</v>
      </c>
      <c r="G189" s="24">
        <f t="shared" ref="G189" si="56">E189-F189</f>
        <v>0</v>
      </c>
      <c r="H189" s="24"/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24">
        <f t="shared" si="52"/>
        <v>0</v>
      </c>
      <c r="N189" s="8"/>
      <c r="P189" s="9"/>
      <c r="Q189" s="8"/>
    </row>
    <row r="190" spans="1:17" outlineLevel="1" x14ac:dyDescent="0.2">
      <c r="A190" s="10">
        <v>715050</v>
      </c>
      <c r="B190" s="11" t="s">
        <v>73</v>
      </c>
      <c r="C190" s="24">
        <f t="shared" si="50"/>
        <v>0</v>
      </c>
      <c r="D190" s="24">
        <f t="shared" si="50"/>
        <v>0</v>
      </c>
      <c r="E190" s="24">
        <f t="shared" si="50"/>
        <v>0</v>
      </c>
      <c r="F190" s="24">
        <f t="shared" si="50"/>
        <v>0</v>
      </c>
      <c r="G190" s="24">
        <f t="shared" ref="G190" si="57">E190-F190</f>
        <v>0</v>
      </c>
      <c r="H190" s="24"/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24">
        <f t="shared" si="52"/>
        <v>0</v>
      </c>
      <c r="N190" s="8"/>
      <c r="P190" s="9"/>
      <c r="Q190" s="8"/>
    </row>
    <row r="191" spans="1:17" outlineLevel="1" x14ac:dyDescent="0.2">
      <c r="A191" s="10">
        <v>715100</v>
      </c>
      <c r="B191" s="11" t="s">
        <v>17</v>
      </c>
      <c r="C191" s="24">
        <f t="shared" si="50"/>
        <v>0</v>
      </c>
      <c r="D191" s="24">
        <f t="shared" si="50"/>
        <v>770</v>
      </c>
      <c r="E191" s="24">
        <f t="shared" si="50"/>
        <v>-770</v>
      </c>
      <c r="F191" s="24">
        <f t="shared" si="50"/>
        <v>0</v>
      </c>
      <c r="G191" s="24">
        <f t="shared" si="53"/>
        <v>-770</v>
      </c>
      <c r="H191" s="24"/>
      <c r="I191" s="24">
        <f t="shared" si="52"/>
        <v>125</v>
      </c>
      <c r="J191" s="24">
        <f t="shared" si="52"/>
        <v>0</v>
      </c>
      <c r="K191" s="24">
        <f t="shared" si="52"/>
        <v>0</v>
      </c>
      <c r="L191" s="24">
        <f t="shared" si="52"/>
        <v>0</v>
      </c>
      <c r="M191" s="24">
        <f t="shared" si="52"/>
        <v>0</v>
      </c>
      <c r="N191" s="8"/>
      <c r="P191" s="9"/>
      <c r="Q191" s="8"/>
    </row>
    <row r="192" spans="1:17" outlineLevel="1" x14ac:dyDescent="0.2">
      <c r="A192" s="51" t="s">
        <v>258</v>
      </c>
      <c r="B192" s="11" t="s">
        <v>259</v>
      </c>
      <c r="C192" s="24">
        <f t="shared" si="50"/>
        <v>0</v>
      </c>
      <c r="D192" s="24">
        <f t="shared" si="50"/>
        <v>0</v>
      </c>
      <c r="E192" s="24">
        <f t="shared" si="50"/>
        <v>0</v>
      </c>
      <c r="F192" s="24">
        <f t="shared" si="50"/>
        <v>0</v>
      </c>
      <c r="G192" s="24">
        <f t="shared" ref="G192" si="58">E192-F192</f>
        <v>0</v>
      </c>
      <c r="H192" s="24"/>
      <c r="I192" s="24">
        <f t="shared" si="52"/>
        <v>0</v>
      </c>
      <c r="J192" s="24">
        <f t="shared" si="52"/>
        <v>0</v>
      </c>
      <c r="K192" s="24">
        <f t="shared" si="52"/>
        <v>0</v>
      </c>
      <c r="L192" s="24">
        <f t="shared" si="52"/>
        <v>0</v>
      </c>
      <c r="M192" s="24">
        <f t="shared" si="52"/>
        <v>0</v>
      </c>
      <c r="N192" s="8"/>
      <c r="P192" s="9"/>
      <c r="Q192" s="8"/>
    </row>
    <row r="193" spans="1:17" outlineLevel="1" x14ac:dyDescent="0.2">
      <c r="A193" s="10">
        <v>715500</v>
      </c>
      <c r="B193" s="11" t="s">
        <v>67</v>
      </c>
      <c r="C193" s="24">
        <f t="shared" si="50"/>
        <v>0</v>
      </c>
      <c r="D193" s="24">
        <f t="shared" si="50"/>
        <v>0</v>
      </c>
      <c r="E193" s="24">
        <f t="shared" si="50"/>
        <v>0</v>
      </c>
      <c r="F193" s="24">
        <f t="shared" si="50"/>
        <v>0</v>
      </c>
      <c r="G193" s="24">
        <f t="shared" si="53"/>
        <v>0</v>
      </c>
      <c r="H193" s="24"/>
      <c r="I193" s="24">
        <f t="shared" si="52"/>
        <v>0</v>
      </c>
      <c r="J193" s="24">
        <f t="shared" si="52"/>
        <v>0</v>
      </c>
      <c r="K193" s="24">
        <f t="shared" si="52"/>
        <v>0</v>
      </c>
      <c r="L193" s="24">
        <f t="shared" si="52"/>
        <v>0</v>
      </c>
      <c r="M193" s="24">
        <f t="shared" si="52"/>
        <v>0</v>
      </c>
      <c r="N193" s="8"/>
      <c r="P193" s="9"/>
      <c r="Q193" s="8"/>
    </row>
    <row r="194" spans="1:17" outlineLevel="1" x14ac:dyDescent="0.2">
      <c r="A194" s="10">
        <v>719100</v>
      </c>
      <c r="B194" s="11" t="s">
        <v>18</v>
      </c>
      <c r="C194" s="24">
        <f t="shared" si="50"/>
        <v>0</v>
      </c>
      <c r="D194" s="24">
        <f t="shared" si="50"/>
        <v>2304</v>
      </c>
      <c r="E194" s="24">
        <f t="shared" si="50"/>
        <v>-2304</v>
      </c>
      <c r="F194" s="24">
        <f t="shared" si="50"/>
        <v>0</v>
      </c>
      <c r="G194" s="24">
        <f t="shared" ref="G194" si="59">E194-F194</f>
        <v>-2304</v>
      </c>
      <c r="H194" s="24"/>
      <c r="I194" s="24">
        <f t="shared" si="52"/>
        <v>0</v>
      </c>
      <c r="J194" s="24">
        <f t="shared" si="52"/>
        <v>0</v>
      </c>
      <c r="K194" s="24">
        <f t="shared" si="52"/>
        <v>0</v>
      </c>
      <c r="L194" s="24">
        <f t="shared" si="52"/>
        <v>0</v>
      </c>
      <c r="M194" s="24">
        <f t="shared" si="52"/>
        <v>0</v>
      </c>
      <c r="N194" s="8"/>
      <c r="P194" s="9"/>
      <c r="Q194" s="8"/>
    </row>
    <row r="195" spans="1:17" ht="14.1" customHeight="1" outlineLevel="1" x14ac:dyDescent="0.2">
      <c r="A195" s="10">
        <v>719300</v>
      </c>
      <c r="B195" s="11" t="s">
        <v>60</v>
      </c>
      <c r="C195" s="24">
        <f t="shared" si="50"/>
        <v>0</v>
      </c>
      <c r="D195" s="24">
        <f t="shared" si="50"/>
        <v>1168</v>
      </c>
      <c r="E195" s="24">
        <f t="shared" si="50"/>
        <v>-1168</v>
      </c>
      <c r="F195" s="24">
        <f t="shared" si="50"/>
        <v>0</v>
      </c>
      <c r="G195" s="24">
        <f t="shared" si="53"/>
        <v>-1168</v>
      </c>
      <c r="H195" s="24"/>
      <c r="I195" s="24">
        <f t="shared" si="52"/>
        <v>0</v>
      </c>
      <c r="J195" s="24">
        <f t="shared" si="52"/>
        <v>0</v>
      </c>
      <c r="K195" s="24">
        <f t="shared" si="52"/>
        <v>0</v>
      </c>
      <c r="L195" s="24">
        <f t="shared" si="52"/>
        <v>0</v>
      </c>
      <c r="M195" s="24">
        <f t="shared" si="52"/>
        <v>0</v>
      </c>
      <c r="N195" s="2"/>
      <c r="P195" s="13"/>
      <c r="Q195" s="8"/>
    </row>
    <row r="196" spans="1:17" outlineLevel="1" x14ac:dyDescent="0.2">
      <c r="A196" s="10">
        <v>719400</v>
      </c>
      <c r="B196" s="11" t="s">
        <v>19</v>
      </c>
      <c r="C196" s="24">
        <f t="shared" si="50"/>
        <v>0</v>
      </c>
      <c r="D196" s="24">
        <f t="shared" si="50"/>
        <v>0</v>
      </c>
      <c r="E196" s="24">
        <f t="shared" si="50"/>
        <v>0</v>
      </c>
      <c r="F196" s="24">
        <f t="shared" si="50"/>
        <v>0</v>
      </c>
      <c r="G196" s="24">
        <f t="shared" si="53"/>
        <v>0</v>
      </c>
      <c r="H196" s="24"/>
      <c r="I196" s="24">
        <f t="shared" ref="I196:M206" si="60">SUMIF($A$8:$A$86,$A196,I$8:I$86)-SUMIF($A$97:$A$175,$A196,I$97:I$175)</f>
        <v>0</v>
      </c>
      <c r="J196" s="24">
        <f t="shared" si="60"/>
        <v>0</v>
      </c>
      <c r="K196" s="24">
        <f t="shared" si="60"/>
        <v>0</v>
      </c>
      <c r="L196" s="24">
        <f t="shared" si="60"/>
        <v>0</v>
      </c>
      <c r="M196" s="24">
        <f t="shared" si="60"/>
        <v>0</v>
      </c>
      <c r="N196" s="8"/>
      <c r="P196" s="12"/>
      <c r="Q196" s="8"/>
    </row>
    <row r="197" spans="1:17" outlineLevel="1" x14ac:dyDescent="0.2">
      <c r="A197" s="53" t="s">
        <v>252</v>
      </c>
      <c r="B197" s="11" t="s">
        <v>253</v>
      </c>
      <c r="C197" s="24">
        <f t="shared" si="50"/>
        <v>0</v>
      </c>
      <c r="D197" s="24">
        <f t="shared" si="50"/>
        <v>0</v>
      </c>
      <c r="E197" s="24">
        <f t="shared" si="50"/>
        <v>0</v>
      </c>
      <c r="F197" s="24">
        <f t="shared" si="50"/>
        <v>0</v>
      </c>
      <c r="G197" s="24">
        <f t="shared" ref="G197" si="61">E197-F197</f>
        <v>0</v>
      </c>
      <c r="H197" s="24"/>
      <c r="I197" s="24">
        <f t="shared" si="60"/>
        <v>400</v>
      </c>
      <c r="J197" s="24">
        <f t="shared" si="60"/>
        <v>0</v>
      </c>
      <c r="K197" s="24">
        <f t="shared" si="60"/>
        <v>0</v>
      </c>
      <c r="L197" s="24">
        <f t="shared" si="60"/>
        <v>0</v>
      </c>
      <c r="M197" s="24">
        <f t="shared" si="60"/>
        <v>0</v>
      </c>
      <c r="N197" s="8"/>
      <c r="P197" s="12"/>
      <c r="Q197" s="8"/>
    </row>
    <row r="198" spans="1:17" outlineLevel="1" x14ac:dyDescent="0.2">
      <c r="A198" s="10">
        <v>721100</v>
      </c>
      <c r="B198" s="11" t="s">
        <v>65</v>
      </c>
      <c r="C198" s="24">
        <f t="shared" si="50"/>
        <v>0</v>
      </c>
      <c r="D198" s="24">
        <f t="shared" si="50"/>
        <v>0</v>
      </c>
      <c r="E198" s="24">
        <f t="shared" si="50"/>
        <v>0</v>
      </c>
      <c r="F198" s="24">
        <f t="shared" si="50"/>
        <v>0</v>
      </c>
      <c r="G198" s="24">
        <f t="shared" ref="G198" si="62">E198-F198</f>
        <v>0</v>
      </c>
      <c r="H198" s="24"/>
      <c r="I198" s="24">
        <f t="shared" si="60"/>
        <v>0</v>
      </c>
      <c r="J198" s="24">
        <f t="shared" si="60"/>
        <v>0</v>
      </c>
      <c r="K198" s="24">
        <f t="shared" si="60"/>
        <v>0</v>
      </c>
      <c r="L198" s="24">
        <f t="shared" si="60"/>
        <v>0</v>
      </c>
      <c r="M198" s="24">
        <f t="shared" si="60"/>
        <v>0</v>
      </c>
      <c r="N198" s="8"/>
      <c r="P198" s="12"/>
      <c r="Q198" s="8"/>
    </row>
    <row r="199" spans="1:17" outlineLevel="1" x14ac:dyDescent="0.2">
      <c r="A199" s="52" t="s">
        <v>256</v>
      </c>
      <c r="B199" s="11" t="s">
        <v>257</v>
      </c>
      <c r="C199" s="24">
        <f t="shared" si="50"/>
        <v>0</v>
      </c>
      <c r="D199" s="24">
        <f t="shared" si="50"/>
        <v>6</v>
      </c>
      <c r="E199" s="24">
        <f t="shared" si="50"/>
        <v>-6</v>
      </c>
      <c r="F199" s="24">
        <f t="shared" si="50"/>
        <v>0</v>
      </c>
      <c r="G199" s="24">
        <f t="shared" ref="G199" si="63">E199-F199</f>
        <v>-6</v>
      </c>
      <c r="H199" s="24"/>
      <c r="I199" s="24">
        <f t="shared" si="60"/>
        <v>5</v>
      </c>
      <c r="J199" s="24">
        <f t="shared" si="60"/>
        <v>0</v>
      </c>
      <c r="K199" s="24">
        <f t="shared" si="60"/>
        <v>0</v>
      </c>
      <c r="L199" s="24">
        <f t="shared" si="60"/>
        <v>0</v>
      </c>
      <c r="M199" s="24">
        <f t="shared" si="60"/>
        <v>0</v>
      </c>
      <c r="N199" s="8"/>
      <c r="P199" s="12"/>
      <c r="Q199" s="8"/>
    </row>
    <row r="200" spans="1:17" outlineLevel="1" x14ac:dyDescent="0.2">
      <c r="A200" s="10">
        <v>721400</v>
      </c>
      <c r="B200" s="11" t="s">
        <v>20</v>
      </c>
      <c r="C200" s="24">
        <f t="shared" si="50"/>
        <v>0</v>
      </c>
      <c r="D200" s="24">
        <f t="shared" si="50"/>
        <v>0</v>
      </c>
      <c r="E200" s="24">
        <f t="shared" si="50"/>
        <v>0</v>
      </c>
      <c r="F200" s="24">
        <f t="shared" si="50"/>
        <v>0</v>
      </c>
      <c r="G200" s="24">
        <f t="shared" si="53"/>
        <v>0</v>
      </c>
      <c r="H200" s="24"/>
      <c r="I200" s="24">
        <f t="shared" si="60"/>
        <v>0</v>
      </c>
      <c r="J200" s="24">
        <f t="shared" si="60"/>
        <v>0</v>
      </c>
      <c r="K200" s="24">
        <f t="shared" si="60"/>
        <v>0</v>
      </c>
      <c r="L200" s="24">
        <f t="shared" si="60"/>
        <v>0</v>
      </c>
      <c r="M200" s="24">
        <f t="shared" si="60"/>
        <v>0</v>
      </c>
      <c r="N200" s="8"/>
      <c r="P200" s="12"/>
      <c r="Q200" s="8"/>
    </row>
    <row r="201" spans="1:17" outlineLevel="1" x14ac:dyDescent="0.2">
      <c r="A201" s="10">
        <v>722100</v>
      </c>
      <c r="B201" s="11" t="s">
        <v>21</v>
      </c>
      <c r="C201" s="24">
        <f t="shared" si="50"/>
        <v>0</v>
      </c>
      <c r="D201" s="24">
        <f t="shared" si="50"/>
        <v>3647</v>
      </c>
      <c r="E201" s="24">
        <f t="shared" si="50"/>
        <v>-3647</v>
      </c>
      <c r="F201" s="24">
        <f t="shared" si="50"/>
        <v>0</v>
      </c>
      <c r="G201" s="24">
        <f t="shared" si="53"/>
        <v>-3647</v>
      </c>
      <c r="H201" s="24"/>
      <c r="I201" s="24">
        <f t="shared" si="60"/>
        <v>0</v>
      </c>
      <c r="J201" s="24">
        <f t="shared" si="60"/>
        <v>0</v>
      </c>
      <c r="K201" s="24">
        <f t="shared" si="60"/>
        <v>0</v>
      </c>
      <c r="L201" s="24">
        <f t="shared" si="60"/>
        <v>0</v>
      </c>
      <c r="M201" s="24">
        <f t="shared" si="60"/>
        <v>0</v>
      </c>
      <c r="N201" s="8"/>
      <c r="P201" s="8"/>
      <c r="Q201" s="8"/>
    </row>
    <row r="202" spans="1:17" outlineLevel="1" x14ac:dyDescent="0.2">
      <c r="A202" s="10">
        <v>722120</v>
      </c>
      <c r="B202" s="11" t="s">
        <v>22</v>
      </c>
      <c r="C202" s="24">
        <f t="shared" si="50"/>
        <v>0</v>
      </c>
      <c r="D202" s="24">
        <f t="shared" si="50"/>
        <v>0</v>
      </c>
      <c r="E202" s="24">
        <f t="shared" si="50"/>
        <v>0</v>
      </c>
      <c r="F202" s="24">
        <f t="shared" si="50"/>
        <v>0</v>
      </c>
      <c r="G202" s="24">
        <f t="shared" si="53"/>
        <v>0</v>
      </c>
      <c r="H202" s="24"/>
      <c r="I202" s="24">
        <f t="shared" si="60"/>
        <v>0</v>
      </c>
      <c r="J202" s="24">
        <f t="shared" si="60"/>
        <v>0</v>
      </c>
      <c r="K202" s="24">
        <f t="shared" si="60"/>
        <v>0</v>
      </c>
      <c r="L202" s="24">
        <f t="shared" si="60"/>
        <v>0</v>
      </c>
      <c r="M202" s="24">
        <f t="shared" si="60"/>
        <v>0</v>
      </c>
      <c r="N202" s="8"/>
    </row>
    <row r="203" spans="1:17" outlineLevel="1" x14ac:dyDescent="0.2">
      <c r="A203" s="10">
        <v>722150</v>
      </c>
      <c r="B203" s="11" t="s">
        <v>23</v>
      </c>
      <c r="C203" s="24">
        <f t="shared" si="50"/>
        <v>0</v>
      </c>
      <c r="D203" s="24">
        <f t="shared" si="50"/>
        <v>126</v>
      </c>
      <c r="E203" s="24">
        <f t="shared" si="50"/>
        <v>-126</v>
      </c>
      <c r="F203" s="24">
        <f t="shared" si="50"/>
        <v>0</v>
      </c>
      <c r="G203" s="24">
        <f t="shared" si="53"/>
        <v>-126</v>
      </c>
      <c r="H203" s="24"/>
      <c r="I203" s="24">
        <f t="shared" si="60"/>
        <v>0</v>
      </c>
      <c r="J203" s="24">
        <f t="shared" si="60"/>
        <v>0</v>
      </c>
      <c r="K203" s="24">
        <f t="shared" si="60"/>
        <v>0</v>
      </c>
      <c r="L203" s="24">
        <f t="shared" si="60"/>
        <v>0</v>
      </c>
      <c r="M203" s="24">
        <f t="shared" si="60"/>
        <v>0</v>
      </c>
      <c r="N203" s="8"/>
    </row>
    <row r="204" spans="1:17" outlineLevel="1" x14ac:dyDescent="0.2">
      <c r="A204" s="10">
        <v>722200</v>
      </c>
      <c r="B204" s="11" t="s">
        <v>24</v>
      </c>
      <c r="C204" s="24">
        <f t="shared" si="50"/>
        <v>0</v>
      </c>
      <c r="D204" s="24">
        <f t="shared" si="50"/>
        <v>6002</v>
      </c>
      <c r="E204" s="24">
        <f t="shared" si="50"/>
        <v>-6002</v>
      </c>
      <c r="F204" s="24">
        <f t="shared" si="50"/>
        <v>0</v>
      </c>
      <c r="G204" s="24">
        <f t="shared" si="53"/>
        <v>-6002</v>
      </c>
      <c r="H204" s="24"/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8"/>
    </row>
    <row r="205" spans="1:17" outlineLevel="1" x14ac:dyDescent="0.2">
      <c r="A205" s="10">
        <v>731300</v>
      </c>
      <c r="B205" s="11" t="s">
        <v>25</v>
      </c>
      <c r="C205" s="24">
        <f t="shared" si="50"/>
        <v>0</v>
      </c>
      <c r="D205" s="24">
        <f t="shared" si="50"/>
        <v>0</v>
      </c>
      <c r="E205" s="24">
        <f t="shared" si="50"/>
        <v>0</v>
      </c>
      <c r="F205" s="24">
        <f t="shared" si="50"/>
        <v>0</v>
      </c>
      <c r="G205" s="24">
        <f t="shared" si="53"/>
        <v>0</v>
      </c>
      <c r="H205" s="24"/>
      <c r="I205" s="24">
        <f t="shared" si="60"/>
        <v>0</v>
      </c>
      <c r="J205" s="24">
        <f t="shared" si="60"/>
        <v>0</v>
      </c>
      <c r="K205" s="24">
        <f t="shared" si="60"/>
        <v>0</v>
      </c>
      <c r="L205" s="24">
        <f t="shared" si="60"/>
        <v>0</v>
      </c>
      <c r="M205" s="24">
        <f t="shared" si="60"/>
        <v>0</v>
      </c>
      <c r="N205" s="8"/>
    </row>
    <row r="206" spans="1:17" outlineLevel="1" x14ac:dyDescent="0.2">
      <c r="A206" s="53" t="s">
        <v>268</v>
      </c>
      <c r="B206" s="11" t="s">
        <v>269</v>
      </c>
      <c r="C206" s="24">
        <f t="shared" si="50"/>
        <v>0</v>
      </c>
      <c r="D206" s="24">
        <f t="shared" si="50"/>
        <v>0</v>
      </c>
      <c r="E206" s="24">
        <f t="shared" si="50"/>
        <v>0</v>
      </c>
      <c r="F206" s="24">
        <f t="shared" si="50"/>
        <v>0</v>
      </c>
      <c r="G206" s="24">
        <f t="shared" ref="G206" si="64">E206-F206</f>
        <v>0</v>
      </c>
      <c r="H206" s="24"/>
      <c r="I206" s="24">
        <f t="shared" si="60"/>
        <v>0</v>
      </c>
      <c r="J206" s="24">
        <f t="shared" si="60"/>
        <v>0</v>
      </c>
      <c r="K206" s="24">
        <f t="shared" si="60"/>
        <v>0</v>
      </c>
      <c r="L206" s="24">
        <f t="shared" si="60"/>
        <v>0</v>
      </c>
      <c r="M206" s="24">
        <f t="shared" si="60"/>
        <v>0</v>
      </c>
      <c r="N206" s="8"/>
    </row>
    <row r="207" spans="1:17" outlineLevel="1" x14ac:dyDescent="0.2">
      <c r="A207" s="10">
        <v>731800</v>
      </c>
      <c r="B207" s="11" t="s">
        <v>26</v>
      </c>
      <c r="C207" s="24">
        <f t="shared" ref="C207:F226" si="65">SUMIF($A$8:$A$86,$A207,C$8:C$86)-SUMIF($A$97:$A$175,$A207,C$97:C$175)</f>
        <v>0</v>
      </c>
      <c r="D207" s="24">
        <f t="shared" si="65"/>
        <v>0</v>
      </c>
      <c r="E207" s="24">
        <f t="shared" si="65"/>
        <v>0</v>
      </c>
      <c r="F207" s="24">
        <f t="shared" si="65"/>
        <v>0</v>
      </c>
      <c r="G207" s="24">
        <f t="shared" si="53"/>
        <v>0</v>
      </c>
      <c r="H207" s="24"/>
      <c r="I207" s="24">
        <f t="shared" ref="I207:M216" si="66">SUMIF($A$8:$A$86,$A207,I$8:I$86)-SUMIF($A$97:$A$175,$A207,I$97:I$175)</f>
        <v>0</v>
      </c>
      <c r="J207" s="24">
        <f t="shared" si="66"/>
        <v>0</v>
      </c>
      <c r="K207" s="24">
        <f t="shared" si="66"/>
        <v>0</v>
      </c>
      <c r="L207" s="24">
        <f t="shared" si="66"/>
        <v>0</v>
      </c>
      <c r="M207" s="24">
        <f t="shared" si="66"/>
        <v>0</v>
      </c>
      <c r="N207" s="2"/>
    </row>
    <row r="208" spans="1:17" outlineLevel="1" x14ac:dyDescent="0.2">
      <c r="A208" s="10">
        <v>732100</v>
      </c>
      <c r="B208" s="11" t="s">
        <v>27</v>
      </c>
      <c r="C208" s="24">
        <f t="shared" si="65"/>
        <v>0</v>
      </c>
      <c r="D208" s="24">
        <f t="shared" si="65"/>
        <v>1264</v>
      </c>
      <c r="E208" s="24">
        <f t="shared" si="65"/>
        <v>-1264</v>
      </c>
      <c r="F208" s="24">
        <f t="shared" si="65"/>
        <v>33.88000000000001</v>
      </c>
      <c r="G208" s="24">
        <f t="shared" si="53"/>
        <v>-1297.8800000000001</v>
      </c>
      <c r="H208" s="24"/>
      <c r="I208" s="24">
        <f t="shared" si="66"/>
        <v>0</v>
      </c>
      <c r="J208" s="24">
        <f t="shared" si="66"/>
        <v>0</v>
      </c>
      <c r="K208" s="24">
        <f t="shared" si="66"/>
        <v>0</v>
      </c>
      <c r="L208" s="24">
        <f t="shared" si="66"/>
        <v>0</v>
      </c>
      <c r="M208" s="24">
        <f t="shared" si="66"/>
        <v>0</v>
      </c>
      <c r="N208" s="2"/>
    </row>
    <row r="209" spans="1:15" outlineLevel="1" x14ac:dyDescent="0.2">
      <c r="A209" s="10">
        <v>732900</v>
      </c>
      <c r="B209" s="11" t="s">
        <v>61</v>
      </c>
      <c r="C209" s="24">
        <f t="shared" si="65"/>
        <v>0</v>
      </c>
      <c r="D209" s="24">
        <f t="shared" si="65"/>
        <v>5207</v>
      </c>
      <c r="E209" s="24">
        <f t="shared" si="65"/>
        <v>-5207</v>
      </c>
      <c r="F209" s="24">
        <f t="shared" si="65"/>
        <v>2333.5200000000004</v>
      </c>
      <c r="G209" s="24">
        <f t="shared" si="53"/>
        <v>-7540.52</v>
      </c>
      <c r="H209" s="24"/>
      <c r="I209" s="24">
        <f t="shared" si="66"/>
        <v>0</v>
      </c>
      <c r="J209" s="24">
        <f t="shared" si="66"/>
        <v>0</v>
      </c>
      <c r="K209" s="24">
        <f t="shared" si="66"/>
        <v>0</v>
      </c>
      <c r="L209" s="24">
        <f t="shared" si="66"/>
        <v>0</v>
      </c>
      <c r="M209" s="24">
        <f t="shared" si="66"/>
        <v>0</v>
      </c>
      <c r="N209" s="2"/>
    </row>
    <row r="210" spans="1:15" outlineLevel="1" x14ac:dyDescent="0.2">
      <c r="A210" s="10">
        <v>733000</v>
      </c>
      <c r="B210" s="11" t="s">
        <v>28</v>
      </c>
      <c r="C210" s="24">
        <f t="shared" si="65"/>
        <v>0</v>
      </c>
      <c r="D210" s="24">
        <f t="shared" si="65"/>
        <v>40</v>
      </c>
      <c r="E210" s="24">
        <f t="shared" si="65"/>
        <v>-40</v>
      </c>
      <c r="F210" s="24">
        <f t="shared" si="65"/>
        <v>0</v>
      </c>
      <c r="G210" s="24">
        <f t="shared" si="53"/>
        <v>-40</v>
      </c>
      <c r="H210" s="24"/>
      <c r="I210" s="24">
        <f t="shared" si="66"/>
        <v>0</v>
      </c>
      <c r="J210" s="24">
        <f t="shared" si="66"/>
        <v>0</v>
      </c>
      <c r="K210" s="24">
        <f t="shared" si="66"/>
        <v>0</v>
      </c>
      <c r="L210" s="24">
        <f t="shared" si="66"/>
        <v>0</v>
      </c>
      <c r="M210" s="24">
        <f t="shared" si="66"/>
        <v>0</v>
      </c>
      <c r="N210" s="2"/>
    </row>
    <row r="211" spans="1:15" outlineLevel="1" x14ac:dyDescent="0.2">
      <c r="A211" s="10">
        <v>734100</v>
      </c>
      <c r="B211" s="11" t="s">
        <v>29</v>
      </c>
      <c r="C211" s="24">
        <f t="shared" si="65"/>
        <v>0</v>
      </c>
      <c r="D211" s="24">
        <f t="shared" si="65"/>
        <v>279</v>
      </c>
      <c r="E211" s="24">
        <f t="shared" si="65"/>
        <v>-279</v>
      </c>
      <c r="F211" s="24">
        <f t="shared" si="65"/>
        <v>0</v>
      </c>
      <c r="G211" s="24">
        <f t="shared" si="53"/>
        <v>-279</v>
      </c>
      <c r="H211" s="24"/>
      <c r="I211" s="24">
        <f t="shared" si="66"/>
        <v>0</v>
      </c>
      <c r="J211" s="24">
        <f t="shared" si="66"/>
        <v>0</v>
      </c>
      <c r="K211" s="24">
        <f t="shared" si="66"/>
        <v>100</v>
      </c>
      <c r="L211" s="24">
        <f t="shared" si="66"/>
        <v>0</v>
      </c>
      <c r="M211" s="24">
        <f t="shared" si="66"/>
        <v>0</v>
      </c>
      <c r="N211" s="2"/>
      <c r="O211" s="14"/>
    </row>
    <row r="212" spans="1:15" outlineLevel="1" x14ac:dyDescent="0.2">
      <c r="A212" s="10">
        <v>734200</v>
      </c>
      <c r="B212" s="11" t="s">
        <v>30</v>
      </c>
      <c r="C212" s="24">
        <f t="shared" si="65"/>
        <v>0</v>
      </c>
      <c r="D212" s="24">
        <f t="shared" si="65"/>
        <v>290</v>
      </c>
      <c r="E212" s="24">
        <f t="shared" si="65"/>
        <v>-290</v>
      </c>
      <c r="F212" s="24">
        <f t="shared" si="65"/>
        <v>0</v>
      </c>
      <c r="G212" s="24">
        <f t="shared" si="53"/>
        <v>-290</v>
      </c>
      <c r="H212" s="24"/>
      <c r="I212" s="24">
        <f t="shared" si="66"/>
        <v>0</v>
      </c>
      <c r="J212" s="24">
        <f t="shared" si="66"/>
        <v>0</v>
      </c>
      <c r="K212" s="24">
        <f t="shared" si="66"/>
        <v>0</v>
      </c>
      <c r="L212" s="24">
        <f t="shared" si="66"/>
        <v>0</v>
      </c>
      <c r="M212" s="24">
        <f t="shared" si="66"/>
        <v>0</v>
      </c>
      <c r="N212" s="8"/>
      <c r="O212" s="14"/>
    </row>
    <row r="213" spans="1:15" outlineLevel="1" x14ac:dyDescent="0.2">
      <c r="A213" s="10">
        <v>734250</v>
      </c>
      <c r="B213" s="11" t="s">
        <v>31</v>
      </c>
      <c r="C213" s="24">
        <f t="shared" si="65"/>
        <v>0</v>
      </c>
      <c r="D213" s="24">
        <f t="shared" si="65"/>
        <v>212</v>
      </c>
      <c r="E213" s="24">
        <f t="shared" si="65"/>
        <v>-212</v>
      </c>
      <c r="F213" s="24">
        <f t="shared" si="65"/>
        <v>0</v>
      </c>
      <c r="G213" s="24">
        <f t="shared" si="53"/>
        <v>-212</v>
      </c>
      <c r="H213" s="24"/>
      <c r="I213" s="24">
        <f t="shared" si="66"/>
        <v>0</v>
      </c>
      <c r="J213" s="24">
        <f t="shared" si="66"/>
        <v>0</v>
      </c>
      <c r="K213" s="24">
        <f t="shared" si="66"/>
        <v>0</v>
      </c>
      <c r="L213" s="24">
        <f t="shared" si="66"/>
        <v>0</v>
      </c>
      <c r="M213" s="24">
        <f t="shared" si="66"/>
        <v>0</v>
      </c>
      <c r="N213" s="8"/>
    </row>
    <row r="214" spans="1:15" outlineLevel="1" x14ac:dyDescent="0.2">
      <c r="A214" s="10">
        <v>734260</v>
      </c>
      <c r="B214" s="11" t="s">
        <v>68</v>
      </c>
      <c r="C214" s="24">
        <f t="shared" si="65"/>
        <v>0</v>
      </c>
      <c r="D214" s="24">
        <f t="shared" si="65"/>
        <v>0</v>
      </c>
      <c r="E214" s="24">
        <f t="shared" si="65"/>
        <v>0</v>
      </c>
      <c r="F214" s="24">
        <f t="shared" si="65"/>
        <v>0</v>
      </c>
      <c r="G214" s="24">
        <f t="shared" ref="G214" si="67">E214-F214</f>
        <v>0</v>
      </c>
      <c r="H214" s="24"/>
      <c r="I214" s="24">
        <f t="shared" si="66"/>
        <v>0</v>
      </c>
      <c r="J214" s="24">
        <f t="shared" si="66"/>
        <v>0</v>
      </c>
      <c r="K214" s="24">
        <f t="shared" si="66"/>
        <v>0</v>
      </c>
      <c r="L214" s="24">
        <f t="shared" si="66"/>
        <v>0</v>
      </c>
      <c r="M214" s="24">
        <f t="shared" si="66"/>
        <v>0</v>
      </c>
      <c r="N214" s="8"/>
    </row>
    <row r="215" spans="1:15" outlineLevel="1" x14ac:dyDescent="0.2">
      <c r="A215" s="10">
        <v>734800</v>
      </c>
      <c r="B215" s="11" t="s">
        <v>32</v>
      </c>
      <c r="C215" s="24">
        <f t="shared" si="65"/>
        <v>0</v>
      </c>
      <c r="D215" s="24">
        <f t="shared" si="65"/>
        <v>1363</v>
      </c>
      <c r="E215" s="24">
        <f t="shared" si="65"/>
        <v>-1363</v>
      </c>
      <c r="F215" s="24">
        <f t="shared" si="65"/>
        <v>-1478</v>
      </c>
      <c r="G215" s="24">
        <f t="shared" si="53"/>
        <v>115</v>
      </c>
      <c r="H215" s="24"/>
      <c r="I215" s="24">
        <f t="shared" si="66"/>
        <v>0</v>
      </c>
      <c r="J215" s="24">
        <f t="shared" si="66"/>
        <v>0</v>
      </c>
      <c r="K215" s="24">
        <f t="shared" si="66"/>
        <v>2055</v>
      </c>
      <c r="L215" s="24">
        <f t="shared" si="66"/>
        <v>0</v>
      </c>
      <c r="M215" s="24">
        <f t="shared" si="66"/>
        <v>0</v>
      </c>
      <c r="N215" s="2"/>
      <c r="O215" s="14"/>
    </row>
    <row r="216" spans="1:15" outlineLevel="1" x14ac:dyDescent="0.2">
      <c r="A216" s="10">
        <v>734900</v>
      </c>
      <c r="B216" s="11" t="s">
        <v>33</v>
      </c>
      <c r="C216" s="24">
        <f t="shared" si="65"/>
        <v>0</v>
      </c>
      <c r="D216" s="24">
        <f t="shared" si="65"/>
        <v>0</v>
      </c>
      <c r="E216" s="24">
        <f t="shared" si="65"/>
        <v>0</v>
      </c>
      <c r="F216" s="24">
        <f t="shared" si="65"/>
        <v>0</v>
      </c>
      <c r="G216" s="24">
        <f t="shared" si="53"/>
        <v>0</v>
      </c>
      <c r="H216" s="24"/>
      <c r="I216" s="24">
        <f t="shared" si="66"/>
        <v>0</v>
      </c>
      <c r="J216" s="24">
        <f t="shared" si="66"/>
        <v>0</v>
      </c>
      <c r="K216" s="24">
        <f t="shared" si="66"/>
        <v>0</v>
      </c>
      <c r="L216" s="24">
        <f t="shared" si="66"/>
        <v>0</v>
      </c>
      <c r="M216" s="24">
        <f t="shared" si="66"/>
        <v>0</v>
      </c>
      <c r="N216" s="8"/>
    </row>
    <row r="217" spans="1:15" outlineLevel="1" x14ac:dyDescent="0.2">
      <c r="A217" s="52" t="s">
        <v>238</v>
      </c>
      <c r="B217" s="11" t="s">
        <v>239</v>
      </c>
      <c r="C217" s="24">
        <f t="shared" si="65"/>
        <v>0</v>
      </c>
      <c r="D217" s="24">
        <f t="shared" si="65"/>
        <v>0</v>
      </c>
      <c r="E217" s="24">
        <f t="shared" si="65"/>
        <v>0</v>
      </c>
      <c r="F217" s="24">
        <f t="shared" si="65"/>
        <v>0</v>
      </c>
      <c r="G217" s="24">
        <f t="shared" ref="G217" si="68">E217-F217</f>
        <v>0</v>
      </c>
      <c r="H217" s="24"/>
      <c r="I217" s="24">
        <f t="shared" ref="I217:M226" si="69">SUMIF($A$8:$A$86,$A217,I$8:I$86)-SUMIF($A$97:$A$175,$A217,I$97:I$175)</f>
        <v>0</v>
      </c>
      <c r="J217" s="24">
        <f t="shared" si="69"/>
        <v>0</v>
      </c>
      <c r="K217" s="24">
        <f t="shared" si="69"/>
        <v>0</v>
      </c>
      <c r="L217" s="24">
        <f t="shared" si="69"/>
        <v>0</v>
      </c>
      <c r="M217" s="24">
        <f t="shared" si="69"/>
        <v>0</v>
      </c>
      <c r="N217" s="8"/>
    </row>
    <row r="218" spans="1:15" outlineLevel="1" x14ac:dyDescent="0.2">
      <c r="A218" s="10">
        <v>736000</v>
      </c>
      <c r="B218" s="11" t="s">
        <v>34</v>
      </c>
      <c r="C218" s="24">
        <f t="shared" si="65"/>
        <v>0</v>
      </c>
      <c r="D218" s="24">
        <f t="shared" si="65"/>
        <v>349</v>
      </c>
      <c r="E218" s="24">
        <f t="shared" si="65"/>
        <v>-349</v>
      </c>
      <c r="F218" s="24">
        <f t="shared" si="65"/>
        <v>0</v>
      </c>
      <c r="G218" s="24">
        <f t="shared" si="53"/>
        <v>-349</v>
      </c>
      <c r="H218" s="24"/>
      <c r="I218" s="24">
        <f t="shared" si="69"/>
        <v>0</v>
      </c>
      <c r="J218" s="24">
        <f t="shared" si="69"/>
        <v>0</v>
      </c>
      <c r="K218" s="24">
        <f t="shared" si="69"/>
        <v>0</v>
      </c>
      <c r="L218" s="24">
        <f t="shared" si="69"/>
        <v>0</v>
      </c>
      <c r="M218" s="24">
        <f t="shared" si="69"/>
        <v>0</v>
      </c>
      <c r="N218" s="8"/>
    </row>
    <row r="219" spans="1:15" outlineLevel="1" x14ac:dyDescent="0.2">
      <c r="A219" s="10">
        <v>738000</v>
      </c>
      <c r="B219" s="11" t="s">
        <v>35</v>
      </c>
      <c r="C219" s="24">
        <f t="shared" si="65"/>
        <v>0</v>
      </c>
      <c r="D219" s="24">
        <f t="shared" si="65"/>
        <v>2950</v>
      </c>
      <c r="E219" s="24">
        <f t="shared" si="65"/>
        <v>-2950</v>
      </c>
      <c r="F219" s="24">
        <f t="shared" si="65"/>
        <v>-4192.3200000000006</v>
      </c>
      <c r="G219" s="24">
        <f t="shared" si="53"/>
        <v>1242.3200000000006</v>
      </c>
      <c r="H219" s="24"/>
      <c r="I219" s="24">
        <f t="shared" si="69"/>
        <v>118</v>
      </c>
      <c r="J219" s="24">
        <f t="shared" si="69"/>
        <v>0</v>
      </c>
      <c r="K219" s="24">
        <f t="shared" si="69"/>
        <v>0</v>
      </c>
      <c r="L219" s="24">
        <f t="shared" si="69"/>
        <v>0</v>
      </c>
      <c r="M219" s="24">
        <f t="shared" si="69"/>
        <v>0</v>
      </c>
      <c r="N219" s="2"/>
    </row>
    <row r="220" spans="1:15" outlineLevel="1" x14ac:dyDescent="0.2">
      <c r="A220" s="10">
        <v>739300</v>
      </c>
      <c r="B220" s="11" t="s">
        <v>36</v>
      </c>
      <c r="C220" s="24">
        <f t="shared" si="65"/>
        <v>0</v>
      </c>
      <c r="D220" s="24">
        <f t="shared" si="65"/>
        <v>300</v>
      </c>
      <c r="E220" s="24">
        <f t="shared" si="65"/>
        <v>-300</v>
      </c>
      <c r="F220" s="24">
        <f t="shared" si="65"/>
        <v>0</v>
      </c>
      <c r="G220" s="24">
        <f t="shared" si="53"/>
        <v>-300</v>
      </c>
      <c r="H220" s="24"/>
      <c r="I220" s="24">
        <f t="shared" si="69"/>
        <v>86</v>
      </c>
      <c r="J220" s="24">
        <f t="shared" si="69"/>
        <v>0</v>
      </c>
      <c r="K220" s="24">
        <f t="shared" si="69"/>
        <v>0</v>
      </c>
      <c r="L220" s="24">
        <f t="shared" si="69"/>
        <v>0</v>
      </c>
      <c r="M220" s="24">
        <f t="shared" si="69"/>
        <v>0</v>
      </c>
      <c r="N220" s="8"/>
    </row>
    <row r="221" spans="1:15" outlineLevel="1" x14ac:dyDescent="0.2">
      <c r="A221" s="10">
        <v>739400</v>
      </c>
      <c r="B221" s="11" t="s">
        <v>72</v>
      </c>
      <c r="C221" s="24">
        <f t="shared" si="65"/>
        <v>0</v>
      </c>
      <c r="D221" s="24">
        <f t="shared" si="65"/>
        <v>0</v>
      </c>
      <c r="E221" s="24">
        <f t="shared" si="65"/>
        <v>0</v>
      </c>
      <c r="F221" s="24">
        <f t="shared" si="65"/>
        <v>0</v>
      </c>
      <c r="G221" s="24">
        <f t="shared" ref="G221" si="70">E221-F221</f>
        <v>0</v>
      </c>
      <c r="H221" s="24"/>
      <c r="I221" s="24">
        <f t="shared" si="69"/>
        <v>0</v>
      </c>
      <c r="J221" s="24">
        <f t="shared" si="69"/>
        <v>0</v>
      </c>
      <c r="K221" s="24">
        <f t="shared" si="69"/>
        <v>0</v>
      </c>
      <c r="L221" s="24">
        <f t="shared" si="69"/>
        <v>0</v>
      </c>
      <c r="M221" s="24">
        <f t="shared" si="69"/>
        <v>0</v>
      </c>
      <c r="N221" s="8"/>
    </row>
    <row r="222" spans="1:15" outlineLevel="1" x14ac:dyDescent="0.2">
      <c r="A222" s="52" t="s">
        <v>254</v>
      </c>
      <c r="B222" s="11" t="s">
        <v>255</v>
      </c>
      <c r="C222" s="24">
        <f t="shared" si="65"/>
        <v>0</v>
      </c>
      <c r="D222" s="24">
        <f t="shared" si="65"/>
        <v>0</v>
      </c>
      <c r="E222" s="24">
        <f t="shared" si="65"/>
        <v>0</v>
      </c>
      <c r="F222" s="24">
        <f t="shared" si="65"/>
        <v>0</v>
      </c>
      <c r="G222" s="24">
        <f t="shared" ref="G222" si="71">E222-F222</f>
        <v>0</v>
      </c>
      <c r="H222" s="24"/>
      <c r="I222" s="24">
        <f t="shared" si="69"/>
        <v>0</v>
      </c>
      <c r="J222" s="24">
        <f t="shared" si="69"/>
        <v>0</v>
      </c>
      <c r="K222" s="24">
        <f t="shared" si="69"/>
        <v>0</v>
      </c>
      <c r="L222" s="24">
        <f t="shared" si="69"/>
        <v>0</v>
      </c>
      <c r="M222" s="24">
        <f t="shared" si="69"/>
        <v>0</v>
      </c>
      <c r="N222" s="8"/>
    </row>
    <row r="223" spans="1:15" outlineLevel="1" x14ac:dyDescent="0.2">
      <c r="A223" s="10">
        <v>739700</v>
      </c>
      <c r="B223" s="11" t="s">
        <v>175</v>
      </c>
      <c r="C223" s="24">
        <f t="shared" si="65"/>
        <v>0</v>
      </c>
      <c r="D223" s="24">
        <f t="shared" si="65"/>
        <v>74</v>
      </c>
      <c r="E223" s="24">
        <f t="shared" si="65"/>
        <v>-74</v>
      </c>
      <c r="F223" s="24">
        <f t="shared" si="65"/>
        <v>0</v>
      </c>
      <c r="G223" s="24">
        <f t="shared" ref="G223" si="72">E223-F223</f>
        <v>-74</v>
      </c>
      <c r="H223" s="24"/>
      <c r="I223" s="24">
        <f t="shared" si="69"/>
        <v>0</v>
      </c>
      <c r="J223" s="24">
        <f t="shared" si="69"/>
        <v>0</v>
      </c>
      <c r="K223" s="24">
        <f t="shared" si="69"/>
        <v>0</v>
      </c>
      <c r="L223" s="24">
        <f t="shared" si="69"/>
        <v>0</v>
      </c>
      <c r="M223" s="24">
        <f t="shared" si="69"/>
        <v>0</v>
      </c>
      <c r="N223" s="8"/>
    </row>
    <row r="224" spans="1:15" outlineLevel="1" x14ac:dyDescent="0.2">
      <c r="A224" s="10">
        <v>741100</v>
      </c>
      <c r="B224" s="11" t="s">
        <v>37</v>
      </c>
      <c r="C224" s="24">
        <f t="shared" si="65"/>
        <v>0</v>
      </c>
      <c r="D224" s="24">
        <f t="shared" si="65"/>
        <v>5620</v>
      </c>
      <c r="E224" s="24">
        <f t="shared" si="65"/>
        <v>-5620</v>
      </c>
      <c r="F224" s="24">
        <f t="shared" si="65"/>
        <v>-5250</v>
      </c>
      <c r="G224" s="24">
        <f t="shared" si="53"/>
        <v>-370</v>
      </c>
      <c r="H224" s="24"/>
      <c r="I224" s="24">
        <f t="shared" si="69"/>
        <v>0</v>
      </c>
      <c r="J224" s="24">
        <f t="shared" si="69"/>
        <v>875</v>
      </c>
      <c r="K224" s="24">
        <f t="shared" si="69"/>
        <v>0</v>
      </c>
      <c r="L224" s="24">
        <f t="shared" si="69"/>
        <v>0</v>
      </c>
      <c r="M224" s="24">
        <f t="shared" si="69"/>
        <v>0</v>
      </c>
      <c r="N224" s="3"/>
    </row>
    <row r="225" spans="1:18" outlineLevel="1" x14ac:dyDescent="0.2">
      <c r="A225" s="10">
        <v>741175</v>
      </c>
      <c r="B225" s="11" t="s">
        <v>250</v>
      </c>
      <c r="C225" s="24">
        <f t="shared" si="65"/>
        <v>0</v>
      </c>
      <c r="D225" s="24">
        <f t="shared" si="65"/>
        <v>0</v>
      </c>
      <c r="E225" s="24">
        <f t="shared" si="65"/>
        <v>0</v>
      </c>
      <c r="F225" s="24">
        <f t="shared" si="65"/>
        <v>0</v>
      </c>
      <c r="G225" s="24">
        <f t="shared" ref="G225" si="73">E225-F225</f>
        <v>0</v>
      </c>
      <c r="H225" s="24"/>
      <c r="I225" s="24">
        <f t="shared" si="69"/>
        <v>0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0</v>
      </c>
      <c r="N225" s="3"/>
    </row>
    <row r="226" spans="1:18" outlineLevel="1" x14ac:dyDescent="0.2">
      <c r="A226" s="10">
        <v>742100</v>
      </c>
      <c r="B226" s="11" t="s">
        <v>38</v>
      </c>
      <c r="C226" s="24">
        <f t="shared" si="65"/>
        <v>0</v>
      </c>
      <c r="D226" s="24">
        <f t="shared" si="65"/>
        <v>0</v>
      </c>
      <c r="E226" s="24">
        <f t="shared" si="65"/>
        <v>0</v>
      </c>
      <c r="F226" s="24">
        <f t="shared" si="65"/>
        <v>0</v>
      </c>
      <c r="G226" s="24">
        <f t="shared" si="53"/>
        <v>0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8"/>
    </row>
    <row r="227" spans="1:18" outlineLevel="1" x14ac:dyDescent="0.2">
      <c r="A227" s="10">
        <v>742200</v>
      </c>
      <c r="B227" s="11" t="s">
        <v>39</v>
      </c>
      <c r="C227" s="24">
        <f t="shared" ref="C227:F247" si="74">SUMIF($A$8:$A$86,$A227,C$8:C$86)-SUMIF($A$97:$A$175,$A227,C$97:C$175)</f>
        <v>0</v>
      </c>
      <c r="D227" s="24">
        <f t="shared" si="74"/>
        <v>756</v>
      </c>
      <c r="E227" s="24">
        <f t="shared" si="74"/>
        <v>-756</v>
      </c>
      <c r="F227" s="24">
        <f t="shared" si="74"/>
        <v>-756.22000000000116</v>
      </c>
      <c r="G227" s="24">
        <f t="shared" si="53"/>
        <v>0.22000000000116415</v>
      </c>
      <c r="H227" s="24"/>
      <c r="I227" s="24">
        <f t="shared" ref="I227:M236" si="75">SUMIF($A$8:$A$86,$A227,I$8:I$86)-SUMIF($A$97:$A$175,$A227,I$97:I$175)</f>
        <v>0</v>
      </c>
      <c r="J227" s="24">
        <f t="shared" si="75"/>
        <v>0</v>
      </c>
      <c r="K227" s="24">
        <f t="shared" si="75"/>
        <v>0</v>
      </c>
      <c r="L227" s="24">
        <f t="shared" si="75"/>
        <v>0</v>
      </c>
      <c r="M227" s="24">
        <f t="shared" si="75"/>
        <v>0</v>
      </c>
      <c r="N227" s="8"/>
    </row>
    <row r="228" spans="1:18" outlineLevel="1" x14ac:dyDescent="0.2">
      <c r="A228" s="10">
        <v>742300</v>
      </c>
      <c r="B228" s="11" t="s">
        <v>40</v>
      </c>
      <c r="C228" s="24">
        <f t="shared" si="74"/>
        <v>0</v>
      </c>
      <c r="D228" s="24">
        <f t="shared" si="74"/>
        <v>0</v>
      </c>
      <c r="E228" s="24">
        <f t="shared" si="74"/>
        <v>0</v>
      </c>
      <c r="F228" s="24">
        <f t="shared" si="74"/>
        <v>0</v>
      </c>
      <c r="G228" s="24">
        <f t="shared" si="53"/>
        <v>0</v>
      </c>
      <c r="H228" s="24"/>
      <c r="I228" s="24">
        <f t="shared" si="75"/>
        <v>0</v>
      </c>
      <c r="J228" s="24">
        <f t="shared" si="75"/>
        <v>0</v>
      </c>
      <c r="K228" s="24">
        <f t="shared" si="75"/>
        <v>0</v>
      </c>
      <c r="L228" s="24">
        <f t="shared" si="75"/>
        <v>0</v>
      </c>
      <c r="M228" s="24">
        <f t="shared" si="75"/>
        <v>0</v>
      </c>
      <c r="N228" s="8"/>
    </row>
    <row r="229" spans="1:18" outlineLevel="1" x14ac:dyDescent="0.2">
      <c r="A229" s="10">
        <v>742400</v>
      </c>
      <c r="B229" s="11" t="s">
        <v>64</v>
      </c>
      <c r="C229" s="24">
        <f t="shared" si="74"/>
        <v>0</v>
      </c>
      <c r="D229" s="24">
        <f t="shared" si="74"/>
        <v>0</v>
      </c>
      <c r="E229" s="24">
        <f t="shared" si="74"/>
        <v>0</v>
      </c>
      <c r="F229" s="24">
        <f t="shared" si="74"/>
        <v>0</v>
      </c>
      <c r="G229" s="24">
        <f t="shared" ref="G229" si="76">E229-F229</f>
        <v>0</v>
      </c>
      <c r="H229" s="24"/>
      <c r="I229" s="24">
        <f t="shared" si="75"/>
        <v>0</v>
      </c>
      <c r="J229" s="24">
        <f t="shared" si="75"/>
        <v>0</v>
      </c>
      <c r="K229" s="24">
        <f t="shared" si="75"/>
        <v>0</v>
      </c>
      <c r="L229" s="24">
        <f t="shared" si="75"/>
        <v>0</v>
      </c>
      <c r="M229" s="24">
        <f t="shared" si="75"/>
        <v>0</v>
      </c>
      <c r="N229" s="8"/>
    </row>
    <row r="230" spans="1:18" outlineLevel="1" x14ac:dyDescent="0.2">
      <c r="A230" s="10">
        <v>749000</v>
      </c>
      <c r="B230" s="11" t="s">
        <v>41</v>
      </c>
      <c r="C230" s="24">
        <f t="shared" si="74"/>
        <v>0</v>
      </c>
      <c r="D230" s="24">
        <f t="shared" si="74"/>
        <v>0</v>
      </c>
      <c r="E230" s="24">
        <f t="shared" si="74"/>
        <v>0</v>
      </c>
      <c r="F230" s="24">
        <f t="shared" si="74"/>
        <v>0</v>
      </c>
      <c r="G230" s="24">
        <f t="shared" si="53"/>
        <v>0</v>
      </c>
      <c r="H230" s="24"/>
      <c r="I230" s="24">
        <f t="shared" si="75"/>
        <v>0</v>
      </c>
      <c r="J230" s="24">
        <f t="shared" si="75"/>
        <v>0</v>
      </c>
      <c r="K230" s="24">
        <f t="shared" si="75"/>
        <v>0</v>
      </c>
      <c r="L230" s="24">
        <f t="shared" si="75"/>
        <v>0</v>
      </c>
      <c r="M230" s="24">
        <f t="shared" si="75"/>
        <v>0</v>
      </c>
      <c r="N230" s="2"/>
    </row>
    <row r="231" spans="1:18" outlineLevel="1" x14ac:dyDescent="0.2">
      <c r="A231" s="10">
        <v>752000</v>
      </c>
      <c r="B231" s="11" t="s">
        <v>74</v>
      </c>
      <c r="C231" s="24">
        <f t="shared" si="74"/>
        <v>0</v>
      </c>
      <c r="D231" s="24">
        <f t="shared" si="74"/>
        <v>0</v>
      </c>
      <c r="E231" s="24">
        <f t="shared" si="74"/>
        <v>0</v>
      </c>
      <c r="F231" s="24">
        <f t="shared" si="74"/>
        <v>0</v>
      </c>
      <c r="G231" s="24">
        <f t="shared" ref="G231" si="77">E231-F231</f>
        <v>0</v>
      </c>
      <c r="H231" s="24"/>
      <c r="I231" s="24">
        <f t="shared" si="75"/>
        <v>0</v>
      </c>
      <c r="J231" s="24">
        <f t="shared" si="75"/>
        <v>0</v>
      </c>
      <c r="K231" s="24">
        <f t="shared" si="75"/>
        <v>0</v>
      </c>
      <c r="L231" s="24">
        <f t="shared" si="75"/>
        <v>0</v>
      </c>
      <c r="M231" s="24">
        <f t="shared" si="75"/>
        <v>0</v>
      </c>
      <c r="N231" s="2"/>
    </row>
    <row r="232" spans="1:18" outlineLevel="1" x14ac:dyDescent="0.2">
      <c r="A232" s="52" t="s">
        <v>264</v>
      </c>
      <c r="B232" s="11" t="s">
        <v>265</v>
      </c>
      <c r="C232" s="24">
        <f t="shared" si="74"/>
        <v>0</v>
      </c>
      <c r="D232" s="24">
        <f t="shared" si="74"/>
        <v>0</v>
      </c>
      <c r="E232" s="24">
        <f t="shared" si="74"/>
        <v>0</v>
      </c>
      <c r="F232" s="24">
        <f t="shared" si="74"/>
        <v>0</v>
      </c>
      <c r="G232" s="24">
        <f t="shared" ref="G232" si="78">E232-F232</f>
        <v>0</v>
      </c>
      <c r="H232" s="24"/>
      <c r="I232" s="24">
        <f t="shared" si="75"/>
        <v>0</v>
      </c>
      <c r="J232" s="24">
        <f t="shared" si="75"/>
        <v>0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"/>
    </row>
    <row r="233" spans="1:18" outlineLevel="1" x14ac:dyDescent="0.2">
      <c r="A233" s="10">
        <v>771100</v>
      </c>
      <c r="B233" s="11" t="s">
        <v>42</v>
      </c>
      <c r="C233" s="24">
        <f t="shared" si="74"/>
        <v>0</v>
      </c>
      <c r="D233" s="24">
        <f t="shared" si="74"/>
        <v>250</v>
      </c>
      <c r="E233" s="24">
        <f t="shared" si="74"/>
        <v>-250</v>
      </c>
      <c r="F233" s="24">
        <f t="shared" si="74"/>
        <v>0</v>
      </c>
      <c r="G233" s="24">
        <f t="shared" si="53"/>
        <v>-250</v>
      </c>
      <c r="H233" s="24"/>
      <c r="I233" s="24">
        <f t="shared" si="75"/>
        <v>72</v>
      </c>
      <c r="J233" s="24">
        <f t="shared" si="75"/>
        <v>0</v>
      </c>
      <c r="K233" s="24">
        <f t="shared" si="75"/>
        <v>0</v>
      </c>
      <c r="L233" s="24">
        <f t="shared" si="75"/>
        <v>0</v>
      </c>
      <c r="M233" s="24">
        <f t="shared" si="75"/>
        <v>0</v>
      </c>
      <c r="N233" s="2"/>
    </row>
    <row r="234" spans="1:18" outlineLevel="1" x14ac:dyDescent="0.2">
      <c r="A234" s="10">
        <v>771200</v>
      </c>
      <c r="B234" s="11" t="s">
        <v>43</v>
      </c>
      <c r="C234" s="24">
        <f t="shared" si="74"/>
        <v>0</v>
      </c>
      <c r="D234" s="24">
        <f t="shared" si="74"/>
        <v>3085</v>
      </c>
      <c r="E234" s="24">
        <f t="shared" si="74"/>
        <v>-3085</v>
      </c>
      <c r="F234" s="24">
        <f t="shared" si="74"/>
        <v>2463</v>
      </c>
      <c r="G234" s="24">
        <f t="shared" si="53"/>
        <v>-5548</v>
      </c>
      <c r="H234" s="24"/>
      <c r="I234" s="24">
        <f t="shared" si="75"/>
        <v>0</v>
      </c>
      <c r="J234" s="24">
        <f t="shared" si="75"/>
        <v>0</v>
      </c>
      <c r="K234" s="24">
        <f t="shared" si="75"/>
        <v>0</v>
      </c>
      <c r="L234" s="24">
        <f t="shared" si="75"/>
        <v>0</v>
      </c>
      <c r="M234" s="24">
        <f t="shared" si="75"/>
        <v>0</v>
      </c>
      <c r="N234" s="2"/>
      <c r="R234" s="2"/>
    </row>
    <row r="235" spans="1:18" outlineLevel="1" x14ac:dyDescent="0.2">
      <c r="A235" s="10">
        <v>772000</v>
      </c>
      <c r="B235" s="11" t="s">
        <v>44</v>
      </c>
      <c r="C235" s="24">
        <f t="shared" si="74"/>
        <v>0</v>
      </c>
      <c r="D235" s="24">
        <f t="shared" si="74"/>
        <v>317</v>
      </c>
      <c r="E235" s="24">
        <f t="shared" si="74"/>
        <v>-317</v>
      </c>
      <c r="F235" s="24">
        <f t="shared" si="74"/>
        <v>-554</v>
      </c>
      <c r="G235" s="24">
        <f t="shared" si="53"/>
        <v>237</v>
      </c>
      <c r="H235" s="24"/>
      <c r="I235" s="24">
        <f t="shared" si="75"/>
        <v>0</v>
      </c>
      <c r="J235" s="24">
        <f t="shared" si="75"/>
        <v>0</v>
      </c>
      <c r="K235" s="24">
        <f t="shared" si="75"/>
        <v>0</v>
      </c>
      <c r="L235" s="24">
        <f t="shared" si="75"/>
        <v>0</v>
      </c>
      <c r="M235" s="24">
        <f t="shared" si="75"/>
        <v>0</v>
      </c>
      <c r="N235" s="2"/>
    </row>
    <row r="236" spans="1:18" outlineLevel="1" x14ac:dyDescent="0.2">
      <c r="A236" s="10">
        <v>781100</v>
      </c>
      <c r="B236" s="11" t="s">
        <v>45</v>
      </c>
      <c r="C236" s="24">
        <f t="shared" si="74"/>
        <v>0</v>
      </c>
      <c r="D236" s="24">
        <f t="shared" si="74"/>
        <v>0</v>
      </c>
      <c r="E236" s="24">
        <f t="shared" si="74"/>
        <v>0</v>
      </c>
      <c r="F236" s="24">
        <f t="shared" si="74"/>
        <v>14351</v>
      </c>
      <c r="G236" s="24">
        <f t="shared" si="53"/>
        <v>-14351</v>
      </c>
      <c r="H236" s="24"/>
      <c r="I236" s="24">
        <f t="shared" si="75"/>
        <v>0</v>
      </c>
      <c r="J236" s="24">
        <f t="shared" si="75"/>
        <v>0</v>
      </c>
      <c r="K236" s="24">
        <f t="shared" si="75"/>
        <v>0</v>
      </c>
      <c r="L236" s="24">
        <f t="shared" si="75"/>
        <v>0</v>
      </c>
      <c r="M236" s="24">
        <f t="shared" si="75"/>
        <v>0</v>
      </c>
      <c r="N236" s="8"/>
    </row>
    <row r="237" spans="1:18" outlineLevel="1" x14ac:dyDescent="0.2">
      <c r="A237" s="10">
        <v>785000</v>
      </c>
      <c r="B237" s="11" t="s">
        <v>46</v>
      </c>
      <c r="C237" s="24">
        <f t="shared" si="74"/>
        <v>0</v>
      </c>
      <c r="D237" s="24">
        <f t="shared" si="74"/>
        <v>0</v>
      </c>
      <c r="E237" s="24">
        <f t="shared" si="74"/>
        <v>0</v>
      </c>
      <c r="F237" s="24">
        <f t="shared" si="74"/>
        <v>0</v>
      </c>
      <c r="G237" s="24">
        <f t="shared" si="53"/>
        <v>0</v>
      </c>
      <c r="H237" s="24"/>
      <c r="I237" s="24">
        <f t="shared" ref="I237:M247" si="79">SUMIF($A$8:$A$86,$A237,I$8:I$86)-SUMIF($A$97:$A$175,$A237,I$97:I$175)</f>
        <v>39618</v>
      </c>
      <c r="J237" s="24">
        <f t="shared" si="79"/>
        <v>0</v>
      </c>
      <c r="K237" s="24">
        <f t="shared" si="79"/>
        <v>0</v>
      </c>
      <c r="L237" s="24">
        <f t="shared" si="79"/>
        <v>0</v>
      </c>
      <c r="M237" s="24">
        <f t="shared" si="79"/>
        <v>0</v>
      </c>
      <c r="N237" s="2"/>
    </row>
    <row r="238" spans="1:18" outlineLevel="1" x14ac:dyDescent="0.2">
      <c r="A238" s="10">
        <v>787000</v>
      </c>
      <c r="B238" s="11" t="s">
        <v>266</v>
      </c>
      <c r="C238" s="24">
        <f t="shared" si="74"/>
        <v>0</v>
      </c>
      <c r="D238" s="24">
        <f t="shared" si="74"/>
        <v>0</v>
      </c>
      <c r="E238" s="24">
        <f t="shared" si="74"/>
        <v>0</v>
      </c>
      <c r="F238" s="24">
        <f t="shared" si="74"/>
        <v>0</v>
      </c>
      <c r="G238" s="24">
        <f t="shared" ref="G238" si="80">E238-F238</f>
        <v>0</v>
      </c>
      <c r="H238" s="24"/>
      <c r="I238" s="24">
        <f t="shared" si="79"/>
        <v>0</v>
      </c>
      <c r="J238" s="24">
        <f t="shared" si="79"/>
        <v>0</v>
      </c>
      <c r="K238" s="24">
        <f t="shared" si="79"/>
        <v>0</v>
      </c>
      <c r="L238" s="24">
        <f t="shared" si="79"/>
        <v>0</v>
      </c>
      <c r="M238" s="24">
        <f t="shared" si="79"/>
        <v>0</v>
      </c>
      <c r="N238" s="2"/>
    </row>
    <row r="239" spans="1:18" outlineLevel="1" x14ac:dyDescent="0.2">
      <c r="A239" s="10">
        <v>791000</v>
      </c>
      <c r="B239" s="11" t="s">
        <v>47</v>
      </c>
      <c r="C239" s="24">
        <f t="shared" si="74"/>
        <v>0</v>
      </c>
      <c r="D239" s="24">
        <f t="shared" si="74"/>
        <v>5850</v>
      </c>
      <c r="E239" s="24">
        <f t="shared" si="74"/>
        <v>-5850</v>
      </c>
      <c r="F239" s="24">
        <f t="shared" si="74"/>
        <v>0</v>
      </c>
      <c r="G239" s="24">
        <f t="shared" si="53"/>
        <v>-5850</v>
      </c>
      <c r="H239" s="24"/>
      <c r="I239" s="24">
        <f t="shared" si="79"/>
        <v>1500</v>
      </c>
      <c r="J239" s="24">
        <f t="shared" si="79"/>
        <v>0</v>
      </c>
      <c r="K239" s="24">
        <f t="shared" si="79"/>
        <v>0</v>
      </c>
      <c r="L239" s="24">
        <f t="shared" si="79"/>
        <v>0</v>
      </c>
      <c r="M239" s="24">
        <f t="shared" si="79"/>
        <v>0</v>
      </c>
      <c r="N239" s="2"/>
      <c r="O239" s="14"/>
    </row>
    <row r="240" spans="1:18" outlineLevel="1" x14ac:dyDescent="0.2">
      <c r="A240" s="10">
        <v>791100</v>
      </c>
      <c r="B240" s="11" t="s">
        <v>48</v>
      </c>
      <c r="C240" s="24">
        <f t="shared" si="74"/>
        <v>0</v>
      </c>
      <c r="D240" s="24">
        <f t="shared" si="74"/>
        <v>576</v>
      </c>
      <c r="E240" s="24">
        <f t="shared" si="74"/>
        <v>-576</v>
      </c>
      <c r="F240" s="24">
        <f t="shared" si="74"/>
        <v>0</v>
      </c>
      <c r="G240" s="24">
        <f t="shared" si="53"/>
        <v>-576</v>
      </c>
      <c r="H240" s="24"/>
      <c r="I240" s="24">
        <f t="shared" si="79"/>
        <v>0</v>
      </c>
      <c r="J240" s="24">
        <f t="shared" si="79"/>
        <v>0</v>
      </c>
      <c r="K240" s="24">
        <f t="shared" si="79"/>
        <v>0</v>
      </c>
      <c r="L240" s="24">
        <f t="shared" si="79"/>
        <v>0</v>
      </c>
      <c r="M240" s="24">
        <f t="shared" si="79"/>
        <v>0</v>
      </c>
      <c r="N240" s="2"/>
      <c r="O240" s="14"/>
    </row>
    <row r="241" spans="1:19" outlineLevel="1" x14ac:dyDescent="0.2">
      <c r="A241" s="10">
        <v>791200</v>
      </c>
      <c r="B241" s="11" t="s">
        <v>49</v>
      </c>
      <c r="C241" s="24">
        <f t="shared" si="74"/>
        <v>0</v>
      </c>
      <c r="D241" s="24">
        <f t="shared" si="74"/>
        <v>0</v>
      </c>
      <c r="E241" s="24">
        <f t="shared" si="74"/>
        <v>0</v>
      </c>
      <c r="F241" s="24">
        <f t="shared" si="74"/>
        <v>0</v>
      </c>
      <c r="G241" s="24">
        <f t="shared" si="53"/>
        <v>0</v>
      </c>
      <c r="H241" s="24"/>
      <c r="I241" s="24">
        <f t="shared" si="79"/>
        <v>0</v>
      </c>
      <c r="J241" s="24">
        <f t="shared" si="79"/>
        <v>0</v>
      </c>
      <c r="K241" s="24">
        <f t="shared" si="79"/>
        <v>0</v>
      </c>
      <c r="L241" s="24">
        <f t="shared" si="79"/>
        <v>0</v>
      </c>
      <c r="M241" s="24">
        <f t="shared" si="79"/>
        <v>0</v>
      </c>
      <c r="N241" s="8"/>
    </row>
    <row r="242" spans="1:19" outlineLevel="1" x14ac:dyDescent="0.2">
      <c r="A242" s="10">
        <v>793100</v>
      </c>
      <c r="B242" s="11" t="s">
        <v>50</v>
      </c>
      <c r="C242" s="24">
        <f t="shared" si="74"/>
        <v>0</v>
      </c>
      <c r="D242" s="24">
        <f t="shared" si="74"/>
        <v>3915</v>
      </c>
      <c r="E242" s="24">
        <f t="shared" si="74"/>
        <v>-3915</v>
      </c>
      <c r="F242" s="24">
        <f t="shared" si="74"/>
        <v>0</v>
      </c>
      <c r="G242" s="24">
        <f t="shared" si="53"/>
        <v>-3915</v>
      </c>
      <c r="H242" s="24"/>
      <c r="I242" s="24">
        <f t="shared" si="79"/>
        <v>0</v>
      </c>
      <c r="J242" s="24">
        <f t="shared" si="79"/>
        <v>0</v>
      </c>
      <c r="K242" s="24">
        <f t="shared" si="79"/>
        <v>0</v>
      </c>
      <c r="L242" s="24">
        <f t="shared" si="79"/>
        <v>0</v>
      </c>
      <c r="M242" s="24">
        <f t="shared" si="79"/>
        <v>0</v>
      </c>
      <c r="N242" s="8"/>
    </row>
    <row r="243" spans="1:19" outlineLevel="1" x14ac:dyDescent="0.2">
      <c r="A243" s="10">
        <v>793300</v>
      </c>
      <c r="B243" s="11" t="s">
        <v>51</v>
      </c>
      <c r="C243" s="24">
        <f t="shared" si="74"/>
        <v>0</v>
      </c>
      <c r="D243" s="24">
        <f t="shared" si="74"/>
        <v>15</v>
      </c>
      <c r="E243" s="24">
        <f t="shared" si="74"/>
        <v>-15</v>
      </c>
      <c r="F243" s="24">
        <f t="shared" si="74"/>
        <v>0</v>
      </c>
      <c r="G243" s="24">
        <f t="shared" si="53"/>
        <v>-15</v>
      </c>
      <c r="H243" s="24"/>
      <c r="I243" s="24">
        <f t="shared" si="79"/>
        <v>1681</v>
      </c>
      <c r="J243" s="24">
        <f t="shared" si="79"/>
        <v>0</v>
      </c>
      <c r="K243" s="24">
        <f t="shared" si="79"/>
        <v>0</v>
      </c>
      <c r="L243" s="24">
        <f t="shared" si="79"/>
        <v>0</v>
      </c>
      <c r="M243" s="24">
        <f t="shared" si="79"/>
        <v>0</v>
      </c>
      <c r="N243" s="2"/>
    </row>
    <row r="244" spans="1:19" outlineLevel="1" x14ac:dyDescent="0.2">
      <c r="A244" s="10">
        <v>793900</v>
      </c>
      <c r="B244" s="11" t="s">
        <v>52</v>
      </c>
      <c r="C244" s="24">
        <f t="shared" si="74"/>
        <v>0</v>
      </c>
      <c r="D244" s="24">
        <f t="shared" si="74"/>
        <v>0</v>
      </c>
      <c r="E244" s="24">
        <f t="shared" si="74"/>
        <v>0</v>
      </c>
      <c r="F244" s="24">
        <f t="shared" si="74"/>
        <v>0</v>
      </c>
      <c r="G244" s="24">
        <f t="shared" si="53"/>
        <v>0</v>
      </c>
      <c r="H244" s="24"/>
      <c r="I244" s="24">
        <f t="shared" si="79"/>
        <v>0</v>
      </c>
      <c r="J244" s="24">
        <f t="shared" si="79"/>
        <v>0</v>
      </c>
      <c r="K244" s="24">
        <f t="shared" si="79"/>
        <v>0</v>
      </c>
      <c r="L244" s="24">
        <f t="shared" si="79"/>
        <v>0</v>
      </c>
      <c r="M244" s="24">
        <f t="shared" si="79"/>
        <v>0</v>
      </c>
      <c r="N244" s="2"/>
    </row>
    <row r="245" spans="1:19" outlineLevel="1" x14ac:dyDescent="0.2">
      <c r="A245" s="10">
        <v>794000</v>
      </c>
      <c r="B245" s="11" t="s">
        <v>53</v>
      </c>
      <c r="C245" s="24">
        <f t="shared" si="74"/>
        <v>0</v>
      </c>
      <c r="D245" s="24">
        <f t="shared" si="74"/>
        <v>1558</v>
      </c>
      <c r="E245" s="24">
        <f t="shared" si="74"/>
        <v>-1558</v>
      </c>
      <c r="F245" s="24">
        <f t="shared" si="74"/>
        <v>0</v>
      </c>
      <c r="G245" s="24">
        <f t="shared" si="53"/>
        <v>-1558</v>
      </c>
      <c r="H245" s="24"/>
      <c r="I245" s="24">
        <f t="shared" si="79"/>
        <v>264</v>
      </c>
      <c r="J245" s="24">
        <f t="shared" si="79"/>
        <v>0</v>
      </c>
      <c r="K245" s="24">
        <f t="shared" si="79"/>
        <v>0</v>
      </c>
      <c r="L245" s="24">
        <f t="shared" si="79"/>
        <v>0</v>
      </c>
      <c r="M245" s="24">
        <f t="shared" si="79"/>
        <v>-80</v>
      </c>
      <c r="N245" s="2"/>
    </row>
    <row r="246" spans="1:19" outlineLevel="1" x14ac:dyDescent="0.2">
      <c r="A246" s="10">
        <v>794100</v>
      </c>
      <c r="B246" s="11" t="s">
        <v>62</v>
      </c>
      <c r="C246" s="24">
        <f t="shared" si="74"/>
        <v>0</v>
      </c>
      <c r="D246" s="24">
        <f t="shared" si="74"/>
        <v>15</v>
      </c>
      <c r="E246" s="24">
        <f t="shared" si="74"/>
        <v>-15</v>
      </c>
      <c r="F246" s="24">
        <f t="shared" si="74"/>
        <v>0</v>
      </c>
      <c r="G246" s="24">
        <f t="shared" si="53"/>
        <v>-15</v>
      </c>
      <c r="H246" s="24"/>
      <c r="I246" s="24">
        <f t="shared" si="79"/>
        <v>0</v>
      </c>
      <c r="J246" s="24">
        <f t="shared" si="79"/>
        <v>0</v>
      </c>
      <c r="K246" s="24">
        <f t="shared" si="79"/>
        <v>0</v>
      </c>
      <c r="L246" s="24">
        <f t="shared" si="79"/>
        <v>0</v>
      </c>
      <c r="M246" s="24">
        <f t="shared" si="79"/>
        <v>0</v>
      </c>
      <c r="N246" s="8"/>
      <c r="O246" s="3"/>
      <c r="P246" s="8"/>
    </row>
    <row r="247" spans="1:19" outlineLevel="1" x14ac:dyDescent="0.2">
      <c r="A247" s="10">
        <v>794200</v>
      </c>
      <c r="B247" s="11" t="s">
        <v>54</v>
      </c>
      <c r="C247" s="24">
        <f t="shared" si="74"/>
        <v>0</v>
      </c>
      <c r="D247" s="24">
        <f t="shared" si="74"/>
        <v>3417</v>
      </c>
      <c r="E247" s="24">
        <f t="shared" si="74"/>
        <v>-3417</v>
      </c>
      <c r="F247" s="24">
        <f t="shared" si="74"/>
        <v>0</v>
      </c>
      <c r="G247" s="24">
        <f t="shared" si="53"/>
        <v>-3417</v>
      </c>
      <c r="H247" s="24"/>
      <c r="I247" s="24">
        <f t="shared" si="79"/>
        <v>0</v>
      </c>
      <c r="J247" s="24">
        <f t="shared" si="79"/>
        <v>0</v>
      </c>
      <c r="K247" s="24">
        <f t="shared" si="79"/>
        <v>0</v>
      </c>
      <c r="L247" s="24">
        <f t="shared" si="79"/>
        <v>0</v>
      </c>
      <c r="M247" s="24">
        <f t="shared" si="79"/>
        <v>0</v>
      </c>
      <c r="N247" s="8"/>
      <c r="O247" s="3"/>
    </row>
    <row r="248" spans="1:19" outlineLevel="1" x14ac:dyDescent="0.2">
      <c r="A248" s="10">
        <v>795000</v>
      </c>
      <c r="B248" s="11" t="s">
        <v>66</v>
      </c>
      <c r="C248" s="24">
        <f t="shared" ref="C248:F263" si="81">SUMIF($A$8:$A$86,$A248,C$8:C$86)-SUMIF($A$97:$A$175,$A248,C$97:C$175)</f>
        <v>0</v>
      </c>
      <c r="D248" s="24">
        <f t="shared" si="81"/>
        <v>918</v>
      </c>
      <c r="E248" s="24">
        <f t="shared" si="81"/>
        <v>-918</v>
      </c>
      <c r="F248" s="24">
        <f t="shared" si="81"/>
        <v>0</v>
      </c>
      <c r="G248" s="24">
        <f t="shared" ref="G248" si="82">E248-F248</f>
        <v>-918</v>
      </c>
      <c r="H248" s="24"/>
      <c r="I248" s="24">
        <f t="shared" ref="I248:M263" si="83">SUMIF($A$8:$A$86,$A248,I$8:I$86)-SUMIF($A$97:$A$175,$A248,I$97:I$175)</f>
        <v>0</v>
      </c>
      <c r="J248" s="24">
        <f t="shared" si="83"/>
        <v>0</v>
      </c>
      <c r="K248" s="24">
        <f t="shared" si="83"/>
        <v>0</v>
      </c>
      <c r="L248" s="24">
        <f t="shared" si="83"/>
        <v>0</v>
      </c>
      <c r="M248" s="24">
        <f t="shared" si="83"/>
        <v>0</v>
      </c>
      <c r="N248" s="8"/>
      <c r="P248" s="3"/>
    </row>
    <row r="249" spans="1:19" outlineLevel="1" x14ac:dyDescent="0.2">
      <c r="A249" s="10">
        <v>796000</v>
      </c>
      <c r="B249" s="11" t="s">
        <v>55</v>
      </c>
      <c r="C249" s="24">
        <f t="shared" si="81"/>
        <v>0</v>
      </c>
      <c r="D249" s="24">
        <f t="shared" si="81"/>
        <v>1060</v>
      </c>
      <c r="E249" s="24">
        <f t="shared" si="81"/>
        <v>-1060</v>
      </c>
      <c r="F249" s="24">
        <f t="shared" si="81"/>
        <v>-1059.0700000000015</v>
      </c>
      <c r="G249" s="24">
        <f t="shared" si="53"/>
        <v>-0.92999999999847205</v>
      </c>
      <c r="H249" s="24"/>
      <c r="I249" s="24">
        <f t="shared" si="83"/>
        <v>0</v>
      </c>
      <c r="J249" s="24">
        <f t="shared" si="83"/>
        <v>0</v>
      </c>
      <c r="K249" s="24">
        <f t="shared" si="83"/>
        <v>0</v>
      </c>
      <c r="L249" s="24">
        <f t="shared" si="83"/>
        <v>0</v>
      </c>
      <c r="M249" s="24">
        <f t="shared" si="83"/>
        <v>0</v>
      </c>
      <c r="N249" s="8"/>
      <c r="P249" s="3"/>
    </row>
    <row r="250" spans="1:19" outlineLevel="1" x14ac:dyDescent="0.2">
      <c r="A250" s="52" t="s">
        <v>276</v>
      </c>
      <c r="B250" s="11" t="s">
        <v>278</v>
      </c>
      <c r="C250" s="24">
        <f t="shared" si="81"/>
        <v>0</v>
      </c>
      <c r="D250" s="24">
        <f t="shared" si="81"/>
        <v>0</v>
      </c>
      <c r="E250" s="24">
        <f t="shared" si="81"/>
        <v>0</v>
      </c>
      <c r="F250" s="24">
        <f t="shared" si="81"/>
        <v>0</v>
      </c>
      <c r="G250" s="24">
        <f t="shared" ref="G250:G251" si="84">E250-F250</f>
        <v>0</v>
      </c>
      <c r="H250" s="24"/>
      <c r="I250" s="24">
        <f t="shared" si="83"/>
        <v>2600</v>
      </c>
      <c r="J250" s="24">
        <f t="shared" si="83"/>
        <v>0</v>
      </c>
      <c r="K250" s="24">
        <f t="shared" si="83"/>
        <v>0</v>
      </c>
      <c r="L250" s="24">
        <f t="shared" si="83"/>
        <v>0</v>
      </c>
      <c r="M250" s="24">
        <f t="shared" si="83"/>
        <v>0</v>
      </c>
      <c r="N250" s="8"/>
      <c r="P250" s="3"/>
    </row>
    <row r="251" spans="1:19" outlineLevel="1" x14ac:dyDescent="0.2">
      <c r="A251" s="52" t="s">
        <v>277</v>
      </c>
      <c r="B251" s="11" t="s">
        <v>279</v>
      </c>
      <c r="C251" s="24">
        <f t="shared" si="81"/>
        <v>0</v>
      </c>
      <c r="D251" s="24">
        <f t="shared" si="81"/>
        <v>0</v>
      </c>
      <c r="E251" s="24">
        <f t="shared" si="81"/>
        <v>0</v>
      </c>
      <c r="F251" s="24">
        <f t="shared" si="81"/>
        <v>0</v>
      </c>
      <c r="G251" s="24">
        <f t="shared" si="84"/>
        <v>0</v>
      </c>
      <c r="H251" s="24"/>
      <c r="I251" s="24">
        <f t="shared" si="83"/>
        <v>250</v>
      </c>
      <c r="J251" s="24">
        <f t="shared" si="83"/>
        <v>0</v>
      </c>
      <c r="K251" s="24">
        <f t="shared" si="83"/>
        <v>0</v>
      </c>
      <c r="L251" s="24">
        <f t="shared" si="83"/>
        <v>0</v>
      </c>
      <c r="M251" s="24">
        <f t="shared" si="83"/>
        <v>0</v>
      </c>
      <c r="N251" s="8"/>
      <c r="P251" s="3"/>
    </row>
    <row r="252" spans="1:19" outlineLevel="1" x14ac:dyDescent="0.2">
      <c r="A252" s="10">
        <v>799400</v>
      </c>
      <c r="B252" s="11" t="s">
        <v>56</v>
      </c>
      <c r="C252" s="24">
        <f t="shared" si="81"/>
        <v>0</v>
      </c>
      <c r="D252" s="24">
        <f t="shared" si="81"/>
        <v>0</v>
      </c>
      <c r="E252" s="24">
        <f t="shared" si="81"/>
        <v>0</v>
      </c>
      <c r="F252" s="24">
        <f t="shared" si="81"/>
        <v>0</v>
      </c>
      <c r="G252" s="24">
        <f t="shared" si="53"/>
        <v>0</v>
      </c>
      <c r="H252" s="24"/>
      <c r="I252" s="24">
        <f t="shared" si="83"/>
        <v>3342</v>
      </c>
      <c r="J252" s="24">
        <f t="shared" si="83"/>
        <v>0</v>
      </c>
      <c r="K252" s="24">
        <f t="shared" si="83"/>
        <v>0</v>
      </c>
      <c r="L252" s="24">
        <f t="shared" si="83"/>
        <v>0</v>
      </c>
      <c r="M252" s="24">
        <f t="shared" si="83"/>
        <v>0</v>
      </c>
      <c r="N252" s="2"/>
      <c r="O252" s="3"/>
      <c r="P252" s="3"/>
      <c r="Q252" s="8"/>
      <c r="S252" s="41"/>
    </row>
    <row r="253" spans="1:19" outlineLevel="1" x14ac:dyDescent="0.2">
      <c r="A253" s="10">
        <v>799600</v>
      </c>
      <c r="B253" s="11" t="s">
        <v>69</v>
      </c>
      <c r="C253" s="24">
        <f t="shared" si="81"/>
        <v>0</v>
      </c>
      <c r="D253" s="24">
        <f t="shared" si="81"/>
        <v>0</v>
      </c>
      <c r="E253" s="24">
        <f t="shared" si="81"/>
        <v>0</v>
      </c>
      <c r="F253" s="24">
        <f t="shared" si="81"/>
        <v>0</v>
      </c>
      <c r="G253" s="24">
        <f t="shared" ref="G253" si="85">E253-F253</f>
        <v>0</v>
      </c>
      <c r="H253" s="24"/>
      <c r="I253" s="24">
        <f t="shared" si="83"/>
        <v>0</v>
      </c>
      <c r="J253" s="24">
        <f t="shared" si="83"/>
        <v>0</v>
      </c>
      <c r="K253" s="24">
        <f t="shared" si="83"/>
        <v>0</v>
      </c>
      <c r="L253" s="24">
        <f t="shared" si="83"/>
        <v>0</v>
      </c>
      <c r="M253" s="24">
        <f t="shared" si="83"/>
        <v>0</v>
      </c>
      <c r="N253" s="2"/>
      <c r="O253" s="3"/>
      <c r="P253" s="3"/>
      <c r="Q253" s="8"/>
      <c r="S253" s="41"/>
    </row>
    <row r="254" spans="1:19" outlineLevel="1" x14ac:dyDescent="0.2">
      <c r="A254" s="52" t="s">
        <v>270</v>
      </c>
      <c r="B254" s="11" t="s">
        <v>271</v>
      </c>
      <c r="C254" s="24">
        <f t="shared" si="81"/>
        <v>0</v>
      </c>
      <c r="D254" s="24">
        <f t="shared" si="81"/>
        <v>0</v>
      </c>
      <c r="E254" s="24">
        <f t="shared" si="81"/>
        <v>0</v>
      </c>
      <c r="F254" s="24">
        <f t="shared" si="81"/>
        <v>0</v>
      </c>
      <c r="G254" s="24">
        <f t="shared" ref="G254" si="86">E254-F254</f>
        <v>0</v>
      </c>
      <c r="H254" s="24"/>
      <c r="I254" s="24">
        <f t="shared" si="83"/>
        <v>0</v>
      </c>
      <c r="J254" s="24">
        <f t="shared" si="83"/>
        <v>0</v>
      </c>
      <c r="K254" s="24">
        <f t="shared" si="83"/>
        <v>0</v>
      </c>
      <c r="L254" s="24">
        <f t="shared" si="83"/>
        <v>0</v>
      </c>
      <c r="M254" s="24">
        <f t="shared" si="83"/>
        <v>0</v>
      </c>
      <c r="N254" s="2"/>
      <c r="O254" s="3"/>
      <c r="P254" s="3"/>
      <c r="Q254" s="8"/>
      <c r="S254" s="41"/>
    </row>
    <row r="255" spans="1:19" outlineLevel="1" x14ac:dyDescent="0.2">
      <c r="A255" s="52" t="s">
        <v>260</v>
      </c>
      <c r="B255" s="11" t="s">
        <v>261</v>
      </c>
      <c r="C255" s="24">
        <f t="shared" si="81"/>
        <v>0</v>
      </c>
      <c r="D255" s="24">
        <f t="shared" si="81"/>
        <v>5407</v>
      </c>
      <c r="E255" s="24">
        <f t="shared" si="81"/>
        <v>-5407</v>
      </c>
      <c r="F255" s="24">
        <f t="shared" si="81"/>
        <v>0</v>
      </c>
      <c r="G255" s="24">
        <f t="shared" ref="G255" si="87">E255-F255</f>
        <v>-5407</v>
      </c>
      <c r="H255" s="24"/>
      <c r="I255" s="24">
        <f t="shared" si="83"/>
        <v>0</v>
      </c>
      <c r="J255" s="24">
        <f t="shared" si="83"/>
        <v>0</v>
      </c>
      <c r="K255" s="24">
        <f t="shared" si="83"/>
        <v>0</v>
      </c>
      <c r="L255" s="24">
        <f t="shared" si="83"/>
        <v>0</v>
      </c>
      <c r="M255" s="24">
        <f t="shared" si="83"/>
        <v>0</v>
      </c>
      <c r="N255" s="2"/>
      <c r="O255" s="3"/>
      <c r="P255" s="3"/>
      <c r="Q255" s="8"/>
      <c r="S255" s="41"/>
    </row>
    <row r="256" spans="1:19" outlineLevel="1" x14ac:dyDescent="0.2">
      <c r="A256" s="52" t="s">
        <v>240</v>
      </c>
      <c r="B256" s="11" t="s">
        <v>241</v>
      </c>
      <c r="C256" s="24">
        <f t="shared" si="81"/>
        <v>0</v>
      </c>
      <c r="D256" s="24">
        <f t="shared" si="81"/>
        <v>0</v>
      </c>
      <c r="E256" s="24">
        <f t="shared" si="81"/>
        <v>0</v>
      </c>
      <c r="F256" s="24">
        <f t="shared" si="81"/>
        <v>0</v>
      </c>
      <c r="G256" s="24">
        <f t="shared" ref="G256" si="88">E256-F256</f>
        <v>0</v>
      </c>
      <c r="H256" s="24"/>
      <c r="I256" s="24">
        <f t="shared" si="83"/>
        <v>0</v>
      </c>
      <c r="J256" s="24">
        <f t="shared" si="83"/>
        <v>0</v>
      </c>
      <c r="K256" s="24">
        <f t="shared" si="83"/>
        <v>0</v>
      </c>
      <c r="L256" s="24">
        <f t="shared" si="83"/>
        <v>0</v>
      </c>
      <c r="M256" s="24">
        <f t="shared" si="83"/>
        <v>0</v>
      </c>
      <c r="N256" s="2"/>
    </row>
    <row r="257" spans="1:14" ht="15" customHeight="1" outlineLevel="1" x14ac:dyDescent="0.2">
      <c r="A257" s="10">
        <v>799900</v>
      </c>
      <c r="B257" s="11" t="s">
        <v>242</v>
      </c>
      <c r="C257" s="24">
        <f t="shared" si="81"/>
        <v>0</v>
      </c>
      <c r="D257" s="24">
        <f t="shared" si="81"/>
        <v>-137</v>
      </c>
      <c r="E257" s="24">
        <f t="shared" si="81"/>
        <v>137</v>
      </c>
      <c r="F257" s="24">
        <f t="shared" si="81"/>
        <v>0</v>
      </c>
      <c r="G257" s="24">
        <f t="shared" si="53"/>
        <v>137</v>
      </c>
      <c r="H257" s="24"/>
      <c r="I257" s="24">
        <f t="shared" si="83"/>
        <v>0</v>
      </c>
      <c r="J257" s="24">
        <f t="shared" si="83"/>
        <v>0</v>
      </c>
      <c r="K257" s="24">
        <f t="shared" si="83"/>
        <v>0</v>
      </c>
      <c r="L257" s="24">
        <f t="shared" si="83"/>
        <v>0</v>
      </c>
      <c r="M257" s="24">
        <f t="shared" si="83"/>
        <v>0</v>
      </c>
      <c r="N257" s="2"/>
    </row>
    <row r="258" spans="1:14" ht="15" customHeight="1" outlineLevel="1" x14ac:dyDescent="0.2">
      <c r="A258" s="10">
        <v>811005</v>
      </c>
      <c r="B258" s="10" t="s">
        <v>243</v>
      </c>
      <c r="C258" s="24">
        <f t="shared" si="81"/>
        <v>0</v>
      </c>
      <c r="D258" s="24">
        <f t="shared" si="81"/>
        <v>0</v>
      </c>
      <c r="E258" s="24">
        <f t="shared" si="81"/>
        <v>0</v>
      </c>
      <c r="F258" s="24">
        <f t="shared" si="81"/>
        <v>0</v>
      </c>
      <c r="G258" s="24">
        <f t="shared" ref="G258" si="89">E258-F258</f>
        <v>0</v>
      </c>
      <c r="H258" s="24"/>
      <c r="I258" s="24">
        <f t="shared" si="83"/>
        <v>0</v>
      </c>
      <c r="J258" s="24">
        <f t="shared" si="83"/>
        <v>-10346</v>
      </c>
      <c r="K258" s="24">
        <f t="shared" si="83"/>
        <v>0</v>
      </c>
      <c r="L258" s="24">
        <f t="shared" si="83"/>
        <v>0</v>
      </c>
      <c r="M258" s="24">
        <f t="shared" si="83"/>
        <v>1623225</v>
      </c>
      <c r="N258" s="2"/>
    </row>
    <row r="259" spans="1:14" outlineLevel="1" x14ac:dyDescent="0.2">
      <c r="A259" s="10">
        <v>813110</v>
      </c>
      <c r="B259" s="10" t="s">
        <v>245</v>
      </c>
      <c r="C259" s="24">
        <f t="shared" si="81"/>
        <v>0</v>
      </c>
      <c r="D259" s="24">
        <f t="shared" si="81"/>
        <v>0</v>
      </c>
      <c r="E259" s="24">
        <f t="shared" si="81"/>
        <v>0</v>
      </c>
      <c r="F259" s="24">
        <f t="shared" si="81"/>
        <v>0</v>
      </c>
      <c r="G259" s="24">
        <f t="shared" si="53"/>
        <v>0</v>
      </c>
      <c r="H259" s="24"/>
      <c r="I259" s="24">
        <f t="shared" si="83"/>
        <v>0</v>
      </c>
      <c r="J259" s="24">
        <f t="shared" si="83"/>
        <v>0</v>
      </c>
      <c r="K259" s="24">
        <f t="shared" si="83"/>
        <v>0</v>
      </c>
      <c r="L259" s="24">
        <f t="shared" si="83"/>
        <v>0</v>
      </c>
      <c r="M259" s="24">
        <f t="shared" si="83"/>
        <v>0</v>
      </c>
      <c r="N259" s="8"/>
    </row>
    <row r="260" spans="1:14" outlineLevel="1" x14ac:dyDescent="0.2">
      <c r="A260" s="10">
        <v>813200</v>
      </c>
      <c r="B260" s="10" t="s">
        <v>246</v>
      </c>
      <c r="C260" s="24">
        <f t="shared" si="81"/>
        <v>0</v>
      </c>
      <c r="D260" s="24">
        <f t="shared" si="81"/>
        <v>0</v>
      </c>
      <c r="E260" s="24">
        <f t="shared" si="81"/>
        <v>0</v>
      </c>
      <c r="F260" s="24">
        <f t="shared" si="81"/>
        <v>0</v>
      </c>
      <c r="G260" s="24">
        <f t="shared" si="53"/>
        <v>0</v>
      </c>
      <c r="H260" s="24"/>
      <c r="I260" s="24">
        <f t="shared" si="83"/>
        <v>0</v>
      </c>
      <c r="J260" s="24">
        <f t="shared" si="83"/>
        <v>0</v>
      </c>
      <c r="K260" s="24">
        <f t="shared" si="83"/>
        <v>0</v>
      </c>
      <c r="L260" s="24">
        <f t="shared" si="83"/>
        <v>0</v>
      </c>
      <c r="M260" s="24">
        <f t="shared" si="83"/>
        <v>0</v>
      </c>
      <c r="N260" s="8"/>
    </row>
    <row r="261" spans="1:14" outlineLevel="1" x14ac:dyDescent="0.2">
      <c r="A261" s="52" t="s">
        <v>262</v>
      </c>
      <c r="B261" s="10" t="s">
        <v>263</v>
      </c>
      <c r="C261" s="24">
        <f t="shared" si="81"/>
        <v>0</v>
      </c>
      <c r="D261" s="24">
        <f t="shared" si="81"/>
        <v>0</v>
      </c>
      <c r="E261" s="24">
        <f t="shared" si="81"/>
        <v>0</v>
      </c>
      <c r="F261" s="24">
        <f t="shared" si="81"/>
        <v>0</v>
      </c>
      <c r="G261" s="24">
        <f t="shared" ref="G261" si="90">E261-F261</f>
        <v>0</v>
      </c>
      <c r="H261" s="24"/>
      <c r="I261" s="24">
        <f t="shared" si="83"/>
        <v>0</v>
      </c>
      <c r="J261" s="24">
        <f t="shared" si="83"/>
        <v>0</v>
      </c>
      <c r="K261" s="24">
        <f t="shared" si="83"/>
        <v>0</v>
      </c>
      <c r="L261" s="24">
        <f t="shared" si="83"/>
        <v>0</v>
      </c>
      <c r="M261" s="24">
        <f t="shared" si="83"/>
        <v>0</v>
      </c>
      <c r="N261" s="8"/>
    </row>
    <row r="262" spans="1:14" outlineLevel="1" x14ac:dyDescent="0.2">
      <c r="A262" s="10">
        <v>817000</v>
      </c>
      <c r="B262" s="10" t="s">
        <v>244</v>
      </c>
      <c r="C262" s="24">
        <f t="shared" si="81"/>
        <v>0</v>
      </c>
      <c r="D262" s="24">
        <f t="shared" si="81"/>
        <v>0</v>
      </c>
      <c r="E262" s="24">
        <f t="shared" si="81"/>
        <v>0</v>
      </c>
      <c r="F262" s="24">
        <f t="shared" si="81"/>
        <v>0</v>
      </c>
      <c r="G262" s="24">
        <f t="shared" si="53"/>
        <v>0</v>
      </c>
      <c r="H262" s="24"/>
      <c r="I262" s="24">
        <f t="shared" si="83"/>
        <v>0</v>
      </c>
      <c r="J262" s="24">
        <f t="shared" si="83"/>
        <v>0</v>
      </c>
      <c r="K262" s="24">
        <f t="shared" si="83"/>
        <v>0</v>
      </c>
      <c r="L262" s="24">
        <f t="shared" si="83"/>
        <v>0</v>
      </c>
      <c r="M262" s="24">
        <f t="shared" si="83"/>
        <v>0</v>
      </c>
      <c r="N262" s="8"/>
    </row>
    <row r="263" spans="1:14" outlineLevel="1" x14ac:dyDescent="0.2">
      <c r="A263" s="10">
        <v>818000</v>
      </c>
      <c r="B263" s="10" t="s">
        <v>63</v>
      </c>
      <c r="C263" s="24">
        <f t="shared" si="81"/>
        <v>0</v>
      </c>
      <c r="D263" s="24">
        <f t="shared" si="81"/>
        <v>0</v>
      </c>
      <c r="E263" s="24">
        <f t="shared" si="81"/>
        <v>0</v>
      </c>
      <c r="F263" s="24">
        <f t="shared" si="81"/>
        <v>0</v>
      </c>
      <c r="G263" s="24">
        <f t="shared" si="53"/>
        <v>0</v>
      </c>
      <c r="H263" s="24"/>
      <c r="I263" s="24">
        <f t="shared" si="83"/>
        <v>11500</v>
      </c>
      <c r="J263" s="24">
        <f t="shared" si="83"/>
        <v>0</v>
      </c>
      <c r="K263" s="24">
        <f t="shared" si="83"/>
        <v>0</v>
      </c>
      <c r="L263" s="24">
        <f t="shared" si="83"/>
        <v>0</v>
      </c>
      <c r="M263" s="24">
        <f t="shared" si="83"/>
        <v>0</v>
      </c>
      <c r="N263" s="8"/>
    </row>
    <row r="264" spans="1:14" s="43" customFormat="1" outlineLevel="1" x14ac:dyDescent="0.2">
      <c r="A264" s="34"/>
      <c r="B264" s="11" t="s">
        <v>57</v>
      </c>
      <c r="C264" s="25">
        <f>SUM(C185:C263)</f>
        <v>0</v>
      </c>
      <c r="D264" s="25">
        <f>SUM(D185:D263)</f>
        <v>79488</v>
      </c>
      <c r="E264" s="25">
        <f>C264-D264</f>
        <v>-79488</v>
      </c>
      <c r="F264" s="25">
        <f>SUM(F185:F263)</f>
        <v>5621.3899999999976</v>
      </c>
      <c r="G264" s="25">
        <f t="shared" si="53"/>
        <v>-85109.39</v>
      </c>
      <c r="H264" s="25"/>
      <c r="I264" s="25">
        <f>SUM(I185:I263)</f>
        <v>61561</v>
      </c>
      <c r="J264" s="25">
        <f>SUM(J185:J263)</f>
        <v>-9471</v>
      </c>
      <c r="K264" s="25">
        <f>SUM(K185:K263)</f>
        <v>2190</v>
      </c>
      <c r="L264" s="25">
        <f>SUM(L185:L263)</f>
        <v>0</v>
      </c>
      <c r="M264" s="25">
        <f>SUM(M185:M263)</f>
        <v>1623145</v>
      </c>
      <c r="N264" s="42"/>
    </row>
    <row r="265" spans="1:14" outlineLevel="1" x14ac:dyDescent="0.2">
      <c r="B265" s="4" t="s">
        <v>58</v>
      </c>
    </row>
    <row r="266" spans="1:14" outlineLevel="1" x14ac:dyDescent="0.2"/>
  </sheetData>
  <mergeCells count="15">
    <mergeCell ref="A178:L178"/>
    <mergeCell ref="A179:L179"/>
    <mergeCell ref="A181:L181"/>
    <mergeCell ref="I183:M183"/>
    <mergeCell ref="A180:L180"/>
    <mergeCell ref="A92:L92"/>
    <mergeCell ref="A90:L90"/>
    <mergeCell ref="A91:L91"/>
    <mergeCell ref="A93:L93"/>
    <mergeCell ref="I95:M95"/>
    <mergeCell ref="A1:L1"/>
    <mergeCell ref="A2:L2"/>
    <mergeCell ref="A3:L3"/>
    <mergeCell ref="A4:L4"/>
    <mergeCell ref="I6:M6"/>
  </mergeCells>
  <printOptions horizontalCentered="1"/>
  <pageMargins left="0" right="0" top="0.25" bottom="0.25" header="0.3" footer="0.3"/>
  <pageSetup scale="60" fitToHeight="0" orientation="portrait" r:id="rId1"/>
  <headerFooter>
    <oddFooter>&amp;C&amp;P</oddFooter>
  </headerFooter>
  <rowBreaks count="2" manualBreakCount="2">
    <brk id="88" max="12" man="1"/>
    <brk id="17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2022-01-27T17:46:05Z</dcterms:modified>
</cp:coreProperties>
</file>