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xpense Reports\"/>
    </mc:Choice>
  </mc:AlternateContent>
  <bookViews>
    <workbookView xWindow="0" yWindow="0" windowWidth="28800" windowHeight="12432"/>
  </bookViews>
  <sheets>
    <sheet name="Sheet1" sheetId="1" r:id="rId1"/>
  </sheets>
  <definedNames>
    <definedName name="_xlnm.Print_Area" localSheetId="0">Sheet1!$A$1:$K$159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D11" i="1"/>
  <c r="D40" i="1"/>
  <c r="C40" i="1"/>
  <c r="E25" i="1" l="1"/>
  <c r="K131" i="1"/>
  <c r="I131" i="1"/>
  <c r="F131" i="1"/>
  <c r="C131" i="1"/>
  <c r="G25" i="1" l="1"/>
  <c r="E131" i="1"/>
  <c r="G131" i="1" s="1"/>
  <c r="D131" i="1"/>
  <c r="K121" i="1" l="1"/>
  <c r="I121" i="1"/>
  <c r="F121" i="1"/>
  <c r="D121" i="1"/>
  <c r="C121" i="1"/>
  <c r="E15" i="1" l="1"/>
  <c r="G15" i="1" l="1"/>
  <c r="E121" i="1"/>
  <c r="G121" i="1" s="1"/>
  <c r="C28" i="1" l="1"/>
  <c r="K116" i="1" l="1"/>
  <c r="I116" i="1"/>
  <c r="F116" i="1"/>
  <c r="D116" i="1"/>
  <c r="C116" i="1"/>
  <c r="E10" i="1"/>
  <c r="G10" i="1" s="1"/>
  <c r="E116" i="1" l="1"/>
  <c r="G116" i="1" s="1"/>
  <c r="E43" i="1" l="1"/>
  <c r="G43" i="1" s="1"/>
  <c r="K151" i="1"/>
  <c r="I151" i="1"/>
  <c r="F151" i="1"/>
  <c r="E151" i="1"/>
  <c r="D151" i="1"/>
  <c r="C151" i="1"/>
  <c r="G151" i="1" l="1"/>
  <c r="C38" i="1"/>
  <c r="K152" i="1"/>
  <c r="K143" i="1"/>
  <c r="K135" i="1"/>
  <c r="K126" i="1"/>
  <c r="K117" i="1"/>
  <c r="E40" i="1"/>
  <c r="K146" i="1"/>
  <c r="I146" i="1"/>
  <c r="F146" i="1"/>
  <c r="D146" i="1"/>
  <c r="C146" i="1"/>
  <c r="D153" i="1"/>
  <c r="D152" i="1"/>
  <c r="D150" i="1"/>
  <c r="D141" i="1"/>
  <c r="D139" i="1"/>
  <c r="D138" i="1"/>
  <c r="D133" i="1"/>
  <c r="D130" i="1"/>
  <c r="D129" i="1"/>
  <c r="D124" i="1"/>
  <c r="D123" i="1"/>
  <c r="D122" i="1"/>
  <c r="D120" i="1"/>
  <c r="K158" i="1"/>
  <c r="I158" i="1"/>
  <c r="F158" i="1"/>
  <c r="D158" i="1"/>
  <c r="C158" i="1"/>
  <c r="K157" i="1"/>
  <c r="I157" i="1"/>
  <c r="F157" i="1"/>
  <c r="D157" i="1"/>
  <c r="C157" i="1"/>
  <c r="K156" i="1"/>
  <c r="I156" i="1"/>
  <c r="F156" i="1"/>
  <c r="D156" i="1"/>
  <c r="C156" i="1"/>
  <c r="K155" i="1"/>
  <c r="I155" i="1"/>
  <c r="F155" i="1"/>
  <c r="D155" i="1"/>
  <c r="C155" i="1"/>
  <c r="K154" i="1"/>
  <c r="I154" i="1"/>
  <c r="F154" i="1"/>
  <c r="D154" i="1"/>
  <c r="C154" i="1"/>
  <c r="K153" i="1"/>
  <c r="I153" i="1"/>
  <c r="F153" i="1"/>
  <c r="C153" i="1"/>
  <c r="I152" i="1"/>
  <c r="F152" i="1"/>
  <c r="C152" i="1"/>
  <c r="K150" i="1"/>
  <c r="I150" i="1"/>
  <c r="F150" i="1"/>
  <c r="C150" i="1"/>
  <c r="K149" i="1"/>
  <c r="I149" i="1"/>
  <c r="F149" i="1"/>
  <c r="D149" i="1"/>
  <c r="C149" i="1"/>
  <c r="K148" i="1"/>
  <c r="I148" i="1"/>
  <c r="F148" i="1"/>
  <c r="D148" i="1"/>
  <c r="C148" i="1"/>
  <c r="K147" i="1"/>
  <c r="I147" i="1"/>
  <c r="F147" i="1"/>
  <c r="D147" i="1"/>
  <c r="C147" i="1"/>
  <c r="K145" i="1"/>
  <c r="I145" i="1"/>
  <c r="F145" i="1"/>
  <c r="D145" i="1"/>
  <c r="C145" i="1"/>
  <c r="K144" i="1"/>
  <c r="I144" i="1"/>
  <c r="F144" i="1"/>
  <c r="D144" i="1"/>
  <c r="C144" i="1"/>
  <c r="I143" i="1"/>
  <c r="F143" i="1"/>
  <c r="D143" i="1"/>
  <c r="C143" i="1"/>
  <c r="K142" i="1"/>
  <c r="I142" i="1"/>
  <c r="F142" i="1"/>
  <c r="D142" i="1"/>
  <c r="C142" i="1"/>
  <c r="K141" i="1"/>
  <c r="I141" i="1"/>
  <c r="F141" i="1"/>
  <c r="C141" i="1"/>
  <c r="K140" i="1"/>
  <c r="I140" i="1"/>
  <c r="F140" i="1"/>
  <c r="D140" i="1"/>
  <c r="C140" i="1"/>
  <c r="K139" i="1"/>
  <c r="I139" i="1"/>
  <c r="F139" i="1"/>
  <c r="C139" i="1"/>
  <c r="K138" i="1"/>
  <c r="I138" i="1"/>
  <c r="F138" i="1"/>
  <c r="C138" i="1"/>
  <c r="K137" i="1"/>
  <c r="I137" i="1"/>
  <c r="F137" i="1"/>
  <c r="D137" i="1"/>
  <c r="C137" i="1"/>
  <c r="K136" i="1"/>
  <c r="I136" i="1"/>
  <c r="F136" i="1"/>
  <c r="D136" i="1"/>
  <c r="I135" i="1"/>
  <c r="F135" i="1"/>
  <c r="D135" i="1"/>
  <c r="C135" i="1"/>
  <c r="K134" i="1"/>
  <c r="I134" i="1"/>
  <c r="F134" i="1"/>
  <c r="D134" i="1"/>
  <c r="C134" i="1"/>
  <c r="K133" i="1"/>
  <c r="I133" i="1"/>
  <c r="F133" i="1"/>
  <c r="C133" i="1"/>
  <c r="K132" i="1"/>
  <c r="I132" i="1"/>
  <c r="F132" i="1"/>
  <c r="D132" i="1"/>
  <c r="C132" i="1"/>
  <c r="K130" i="1"/>
  <c r="I130" i="1"/>
  <c r="F130" i="1"/>
  <c r="C130" i="1"/>
  <c r="K129" i="1"/>
  <c r="I129" i="1"/>
  <c r="F129" i="1"/>
  <c r="C129" i="1"/>
  <c r="K128" i="1"/>
  <c r="I128" i="1"/>
  <c r="F128" i="1"/>
  <c r="D128" i="1"/>
  <c r="C128" i="1"/>
  <c r="K127" i="1"/>
  <c r="I127" i="1"/>
  <c r="F127" i="1"/>
  <c r="D127" i="1"/>
  <c r="C127" i="1"/>
  <c r="I126" i="1"/>
  <c r="F126" i="1"/>
  <c r="D126" i="1"/>
  <c r="C126" i="1"/>
  <c r="K125" i="1"/>
  <c r="I125" i="1"/>
  <c r="F125" i="1"/>
  <c r="D125" i="1"/>
  <c r="C125" i="1"/>
  <c r="K124" i="1"/>
  <c r="I124" i="1"/>
  <c r="F124" i="1"/>
  <c r="C124" i="1"/>
  <c r="K123" i="1"/>
  <c r="I123" i="1"/>
  <c r="F123" i="1"/>
  <c r="C123" i="1"/>
  <c r="K122" i="1"/>
  <c r="I122" i="1"/>
  <c r="F122" i="1"/>
  <c r="C122" i="1"/>
  <c r="K120" i="1"/>
  <c r="I120" i="1"/>
  <c r="F120" i="1"/>
  <c r="C120" i="1"/>
  <c r="K119" i="1"/>
  <c r="I119" i="1"/>
  <c r="F119" i="1"/>
  <c r="D119" i="1"/>
  <c r="C119" i="1"/>
  <c r="K118" i="1"/>
  <c r="I118" i="1"/>
  <c r="F118" i="1"/>
  <c r="D118" i="1"/>
  <c r="C118" i="1"/>
  <c r="I117" i="1"/>
  <c r="F117" i="1"/>
  <c r="D117" i="1"/>
  <c r="C117" i="1"/>
  <c r="K115" i="1"/>
  <c r="I115" i="1"/>
  <c r="F115" i="1"/>
  <c r="D115" i="1"/>
  <c r="C115" i="1"/>
  <c r="G40" i="1" l="1"/>
  <c r="E146" i="1"/>
  <c r="G146" i="1" s="1"/>
  <c r="C30" i="1"/>
  <c r="C51" i="1" l="1"/>
  <c r="C136" i="1"/>
  <c r="E115" i="1"/>
  <c r="G115" i="1" s="1"/>
  <c r="E49" i="1"/>
  <c r="G49" i="1" l="1"/>
  <c r="E157" i="1"/>
  <c r="G157" i="1" s="1"/>
  <c r="E34" i="1"/>
  <c r="E140" i="1" s="1"/>
  <c r="G140" i="1" s="1"/>
  <c r="G34" i="1" l="1"/>
  <c r="K104" i="1" l="1"/>
  <c r="I104" i="1"/>
  <c r="G104" i="1"/>
  <c r="F104" i="1"/>
  <c r="D104" i="1"/>
  <c r="C104" i="1"/>
  <c r="C114" i="1" l="1"/>
  <c r="C159" i="1" s="1"/>
  <c r="E147" i="1" l="1"/>
  <c r="G147" i="1" s="1"/>
  <c r="K114" i="1"/>
  <c r="I114" i="1"/>
  <c r="F114" i="1"/>
  <c r="D114" i="1"/>
  <c r="K159" i="1" l="1"/>
  <c r="J159" i="1"/>
  <c r="I159" i="1"/>
  <c r="H159" i="1"/>
  <c r="F159" i="1"/>
  <c r="D159" i="1"/>
  <c r="E159" i="1" l="1"/>
  <c r="E51" i="1" l="1"/>
  <c r="H104" i="1"/>
  <c r="E104" i="1" l="1"/>
  <c r="E9" i="1"/>
  <c r="E114" i="1" s="1"/>
  <c r="G114" i="1" s="1"/>
  <c r="E11" i="1"/>
  <c r="E117" i="1" s="1"/>
  <c r="G117" i="1" s="1"/>
  <c r="E12" i="1"/>
  <c r="E118" i="1" s="1"/>
  <c r="G118" i="1" s="1"/>
  <c r="E13" i="1"/>
  <c r="E119" i="1" s="1"/>
  <c r="G119" i="1" s="1"/>
  <c r="E14" i="1"/>
  <c r="E120" i="1" s="1"/>
  <c r="G120" i="1" s="1"/>
  <c r="E16" i="1"/>
  <c r="E122" i="1" s="1"/>
  <c r="G122" i="1" s="1"/>
  <c r="E17" i="1"/>
  <c r="E123" i="1" s="1"/>
  <c r="G123" i="1" s="1"/>
  <c r="E18" i="1"/>
  <c r="E124" i="1" s="1"/>
  <c r="G124" i="1" s="1"/>
  <c r="E19" i="1"/>
  <c r="E125" i="1" s="1"/>
  <c r="G125" i="1" s="1"/>
  <c r="E20" i="1"/>
  <c r="E126" i="1" s="1"/>
  <c r="G126" i="1" s="1"/>
  <c r="E21" i="1"/>
  <c r="E127" i="1" s="1"/>
  <c r="G127" i="1" s="1"/>
  <c r="E22" i="1"/>
  <c r="E128" i="1" s="1"/>
  <c r="G128" i="1" s="1"/>
  <c r="E23" i="1"/>
  <c r="E129" i="1" s="1"/>
  <c r="G129" i="1" s="1"/>
  <c r="E24" i="1"/>
  <c r="E130" i="1" s="1"/>
  <c r="G130" i="1" s="1"/>
  <c r="E26" i="1"/>
  <c r="E132" i="1" s="1"/>
  <c r="G132" i="1" s="1"/>
  <c r="E27" i="1"/>
  <c r="E133" i="1" s="1"/>
  <c r="G133" i="1" s="1"/>
  <c r="E28" i="1"/>
  <c r="E134" i="1" s="1"/>
  <c r="G134" i="1" s="1"/>
  <c r="E29" i="1"/>
  <c r="E135" i="1" s="1"/>
  <c r="G135" i="1" s="1"/>
  <c r="E30" i="1"/>
  <c r="E136" i="1" s="1"/>
  <c r="G136" i="1" s="1"/>
  <c r="E31" i="1"/>
  <c r="E137" i="1" s="1"/>
  <c r="G137" i="1" s="1"/>
  <c r="E32" i="1"/>
  <c r="E138" i="1" s="1"/>
  <c r="G138" i="1" s="1"/>
  <c r="E33" i="1"/>
  <c r="E139" i="1" s="1"/>
  <c r="G139" i="1" s="1"/>
  <c r="E35" i="1"/>
  <c r="E141" i="1" s="1"/>
  <c r="G141" i="1" s="1"/>
  <c r="E36" i="1"/>
  <c r="E142" i="1" s="1"/>
  <c r="G142" i="1" s="1"/>
  <c r="E37" i="1"/>
  <c r="E143" i="1" s="1"/>
  <c r="G143" i="1" s="1"/>
  <c r="E38" i="1"/>
  <c r="E144" i="1" s="1"/>
  <c r="G144" i="1" s="1"/>
  <c r="E39" i="1"/>
  <c r="E145" i="1" s="1"/>
  <c r="G145" i="1" s="1"/>
  <c r="E41" i="1"/>
  <c r="E148" i="1" s="1"/>
  <c r="G148" i="1" s="1"/>
  <c r="E42" i="1"/>
  <c r="E149" i="1" s="1"/>
  <c r="G149" i="1" s="1"/>
  <c r="E150" i="1"/>
  <c r="G150" i="1" s="1"/>
  <c r="E44" i="1"/>
  <c r="E152" i="1" s="1"/>
  <c r="G152" i="1" s="1"/>
  <c r="E45" i="1"/>
  <c r="E153" i="1" s="1"/>
  <c r="G153" i="1" s="1"/>
  <c r="E46" i="1"/>
  <c r="E154" i="1" s="1"/>
  <c r="G154" i="1" s="1"/>
  <c r="E47" i="1"/>
  <c r="E155" i="1" s="1"/>
  <c r="G155" i="1" s="1"/>
  <c r="E48" i="1"/>
  <c r="E156" i="1" s="1"/>
  <c r="G156" i="1" s="1"/>
  <c r="E50" i="1"/>
  <c r="E158" i="1" s="1"/>
  <c r="G158" i="1" s="1"/>
  <c r="F51" i="1" l="1"/>
  <c r="H51" i="1"/>
  <c r="I51" i="1"/>
  <c r="J51" i="1"/>
  <c r="K51" i="1"/>
  <c r="G159" i="1" l="1"/>
  <c r="G50" i="1"/>
  <c r="G48" i="1"/>
  <c r="G46" i="1"/>
  <c r="G44" i="1"/>
  <c r="G39" i="1"/>
  <c r="G37" i="1"/>
  <c r="G33" i="1"/>
  <c r="G30" i="1"/>
  <c r="G29" i="1"/>
  <c r="G28" i="1"/>
  <c r="G26" i="1"/>
  <c r="G21" i="1"/>
  <c r="G20" i="1"/>
  <c r="G19" i="1"/>
  <c r="G16" i="1"/>
  <c r="G13" i="1"/>
  <c r="G9" i="1" l="1"/>
  <c r="G42" i="1"/>
  <c r="G47" i="1"/>
  <c r="G35" i="1"/>
  <c r="G41" i="1"/>
  <c r="G45" i="1"/>
  <c r="G22" i="1"/>
  <c r="G14" i="1"/>
  <c r="G11" i="1"/>
  <c r="G12" i="1"/>
  <c r="G27" i="1"/>
  <c r="G31" i="1"/>
  <c r="G32" i="1"/>
  <c r="G38" i="1"/>
  <c r="G17" i="1"/>
  <c r="G23" i="1"/>
  <c r="G24" i="1"/>
  <c r="G36" i="1"/>
  <c r="G18" i="1"/>
  <c r="G51" i="1" l="1"/>
</calcChain>
</file>

<file path=xl/sharedStrings.xml><?xml version="1.0" encoding="utf-8"?>
<sst xmlns="http://schemas.openxmlformats.org/spreadsheetml/2006/main" count="266" uniqueCount="106">
  <si>
    <t>"YTD"</t>
  </si>
  <si>
    <t>UF Funds for 'Other Expenses'</t>
  </si>
  <si>
    <t xml:space="preserve"> Non-UF Contributions</t>
  </si>
  <si>
    <t>CODE</t>
  </si>
  <si>
    <t>DESCRIPTION</t>
  </si>
  <si>
    <t>Budget</t>
  </si>
  <si>
    <t>Expense</t>
  </si>
  <si>
    <t>Balance</t>
  </si>
  <si>
    <t xml:space="preserve">Encumbrances </t>
  </si>
  <si>
    <t>Uncommitted</t>
  </si>
  <si>
    <t>Data Processing Services</t>
  </si>
  <si>
    <t>Moving Contractor</t>
  </si>
  <si>
    <t>Electricity</t>
  </si>
  <si>
    <t>Garbage Collection</t>
  </si>
  <si>
    <t>Telephone - Local</t>
  </si>
  <si>
    <t>Telephone - Long Distance</t>
  </si>
  <si>
    <t>Cellular Phones &amp; Service Plan</t>
  </si>
  <si>
    <t>Office Supplies General</t>
  </si>
  <si>
    <t>Building Maint &amp; Supplies</t>
  </si>
  <si>
    <t>Computer Supplies</t>
  </si>
  <si>
    <t>Comp Software General</t>
  </si>
  <si>
    <t>Comp Software Specialized</t>
  </si>
  <si>
    <t>Computer Equipment &lt;5000</t>
  </si>
  <si>
    <t>Computer Peripherals &lt;5000</t>
  </si>
  <si>
    <t>Misc Other Supplies</t>
  </si>
  <si>
    <t>Books &amp; Publicatn &lt; 250 Non Lib</t>
  </si>
  <si>
    <t>Repairs &amp; Maint - Buildings</t>
  </si>
  <si>
    <t>Repairs &amp; Maint - Furn &amp; Equip</t>
  </si>
  <si>
    <t>Maintenance Contracts - Equip</t>
  </si>
  <si>
    <t xml:space="preserve">Repairs &amp; Maint - Vehicles </t>
  </si>
  <si>
    <t>In State Travel</t>
  </si>
  <si>
    <t>Out of State Travel</t>
  </si>
  <si>
    <t>Foreign Travel</t>
  </si>
  <si>
    <t>Library Resources &amp; Publicatns</t>
  </si>
  <si>
    <t>Memberships &amp; Dues</t>
  </si>
  <si>
    <t>Professional Licenses</t>
  </si>
  <si>
    <t>Rentals - Space</t>
  </si>
  <si>
    <t>Offset Printing</t>
  </si>
  <si>
    <t>Specialty Printing</t>
  </si>
  <si>
    <t>Postage</t>
  </si>
  <si>
    <t>Courier Service</t>
  </si>
  <si>
    <t>Food &amp; Beverages Human Consump</t>
  </si>
  <si>
    <t>Misc Op Unallocated Expense - 1</t>
  </si>
  <si>
    <t>Totals</t>
  </si>
  <si>
    <t>1 - Includes budget for special orders; purchases are mapped to correct account code when paid.</t>
  </si>
  <si>
    <t>Change from prior month</t>
  </si>
  <si>
    <t>Other Services - Non Employees</t>
  </si>
  <si>
    <t>Furniture &amp; Equipment &gt;4999</t>
  </si>
  <si>
    <t>Office Equip &amp; Furniture &lt; 5000</t>
  </si>
  <si>
    <t>CFWD</t>
  </si>
  <si>
    <t>Construction -Work in Progress</t>
  </si>
  <si>
    <t>Florida Academic Repository (FLARE)</t>
  </si>
  <si>
    <t>Repairs &amp; Maint - Other</t>
  </si>
  <si>
    <t>Transfers Out Construction</t>
  </si>
  <si>
    <t>Rental-Space &lt;5K or 1YR</t>
  </si>
  <si>
    <t>Oper Lease-Reaestate&gt;100K&amp;1YR</t>
  </si>
  <si>
    <t>Photocopying</t>
  </si>
  <si>
    <t>Oper Lease-Realestate&gt;100K&amp;1YR</t>
  </si>
  <si>
    <t>Meeting/Training Expense</t>
  </si>
  <si>
    <t>EXPENDITURES BY ACCOUNT CODE FOR FY 2020-2021</t>
  </si>
  <si>
    <t>Cable Television</t>
  </si>
  <si>
    <t>Electronic Data/Subscriptions</t>
  </si>
  <si>
    <t>711700</t>
  </si>
  <si>
    <t>715100</t>
  </si>
  <si>
    <t>719300</t>
  </si>
  <si>
    <t>719400</t>
  </si>
  <si>
    <t>721100</t>
  </si>
  <si>
    <t>721400</t>
  </si>
  <si>
    <t>721700</t>
  </si>
  <si>
    <t>722100</t>
  </si>
  <si>
    <t>722150</t>
  </si>
  <si>
    <t>722200</t>
  </si>
  <si>
    <t>732100</t>
  </si>
  <si>
    <t>732900</t>
  </si>
  <si>
    <t>733000</t>
  </si>
  <si>
    <t>734100</t>
  </si>
  <si>
    <t>734200</t>
  </si>
  <si>
    <t>734250</t>
  </si>
  <si>
    <t>734260</t>
  </si>
  <si>
    <t>734800</t>
  </si>
  <si>
    <t>734900</t>
  </si>
  <si>
    <t>738000</t>
  </si>
  <si>
    <t>739300</t>
  </si>
  <si>
    <t>741100</t>
  </si>
  <si>
    <t>742100</t>
  </si>
  <si>
    <t>742200</t>
  </si>
  <si>
    <t>742300</t>
  </si>
  <si>
    <t>749000</t>
  </si>
  <si>
    <t>771100</t>
  </si>
  <si>
    <t>771200</t>
  </si>
  <si>
    <t>772000</t>
  </si>
  <si>
    <t>781100</t>
  </si>
  <si>
    <t>785000</t>
  </si>
  <si>
    <t>786200</t>
  </si>
  <si>
    <t>791000</t>
  </si>
  <si>
    <t>791200</t>
  </si>
  <si>
    <t>793100</t>
  </si>
  <si>
    <t>793200</t>
  </si>
  <si>
    <t>793300</t>
  </si>
  <si>
    <t>794000</t>
  </si>
  <si>
    <t>794200</t>
  </si>
  <si>
    <t>799400</t>
  </si>
  <si>
    <t>811005</t>
  </si>
  <si>
    <t>799900</t>
  </si>
  <si>
    <t xml:space="preserve">         as of January 31, 2022</t>
  </si>
  <si>
    <t xml:space="preserve">         as of February 28,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</si>
</sst>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1" fillId="0" borderId="0" xfId="1" applyFont="1"/>
    <xf numFmtId="0" fontId="4" fillId="0" borderId="0" xfId="1" applyFont="1" applyFill="1" applyAlignment="1">
      <alignment horizontal="center"/>
    </xf>
    <xf numFmtId="0" fontId="1" fillId="0" borderId="0" xfId="1" applyFont="1" applyFill="1"/>
    <xf numFmtId="0" fontId="5" fillId="0" borderId="0" xfId="1" applyFont="1" applyFill="1" applyAlignment="1">
      <alignment horizontal="right"/>
    </xf>
    <xf numFmtId="0" fontId="1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5" xfId="1" applyFont="1" applyBorder="1" applyAlignment="1">
      <alignment horizontal="center" wrapText="1"/>
    </xf>
    <xf numFmtId="0" fontId="2" fillId="0" borderId="6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 wrapText="1"/>
    </xf>
    <xf numFmtId="0" fontId="2" fillId="0" borderId="11" xfId="1" applyFont="1" applyFill="1" applyBorder="1"/>
    <xf numFmtId="0" fontId="2" fillId="0" borderId="11" xfId="1" applyFont="1" applyFill="1" applyBorder="1" applyAlignment="1">
      <alignment horizontal="left"/>
    </xf>
    <xf numFmtId="42" fontId="2" fillId="3" borderId="11" xfId="1" applyNumberFormat="1" applyFont="1" applyFill="1" applyBorder="1" applyAlignment="1">
      <alignment horizontal="right"/>
    </xf>
    <xf numFmtId="0" fontId="2" fillId="0" borderId="0" xfId="0" applyFont="1" applyFill="1" applyBorder="1"/>
    <xf numFmtId="164" fontId="2" fillId="0" borderId="0" xfId="1" applyNumberFormat="1" applyFont="1" applyFill="1" applyBorder="1" applyAlignment="1">
      <alignment horizontal="right"/>
    </xf>
    <xf numFmtId="164" fontId="6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0" fontId="0" fillId="0" borderId="0" xfId="0" applyFill="1"/>
    <xf numFmtId="42" fontId="2" fillId="0" borderId="11" xfId="1" applyNumberFormat="1" applyFont="1" applyFill="1" applyBorder="1" applyAlignment="1">
      <alignment horizontal="right"/>
    </xf>
    <xf numFmtId="0" fontId="7" fillId="0" borderId="0" xfId="0" applyFont="1"/>
    <xf numFmtId="41" fontId="1" fillId="0" borderId="11" xfId="1" applyNumberFormat="1" applyFont="1" applyFill="1" applyBorder="1" applyAlignment="1">
      <alignment horizontal="right"/>
    </xf>
    <xf numFmtId="41" fontId="1" fillId="2" borderId="11" xfId="1" applyNumberFormat="1" applyFont="1" applyFill="1" applyBorder="1" applyAlignment="1">
      <alignment horizontal="right"/>
    </xf>
    <xf numFmtId="41" fontId="1" fillId="2" borderId="0" xfId="1" applyNumberFormat="1" applyFont="1" applyFill="1" applyBorder="1" applyAlignment="1">
      <alignment horizontal="center"/>
    </xf>
    <xf numFmtId="41" fontId="1" fillId="0" borderId="11" xfId="1" applyNumberFormat="1" applyFont="1" applyBorder="1" applyAlignment="1">
      <alignment horizontal="right"/>
    </xf>
    <xf numFmtId="0" fontId="2" fillId="0" borderId="7" xfId="1" applyFont="1" applyFill="1" applyBorder="1" applyAlignment="1">
      <alignment horizontal="center"/>
    </xf>
    <xf numFmtId="0" fontId="1" fillId="0" borderId="0" xfId="1" applyFont="1" applyFill="1" applyAlignment="1">
      <alignment horizontal="left"/>
    </xf>
    <xf numFmtId="0" fontId="2" fillId="0" borderId="1" xfId="2" applyFont="1" applyFill="1" applyBorder="1" applyAlignment="1">
      <alignment horizontal="center"/>
    </xf>
    <xf numFmtId="0" fontId="2" fillId="0" borderId="1" xfId="2" applyFont="1" applyFill="1" applyBorder="1" applyAlignment="1"/>
    <xf numFmtId="0" fontId="2" fillId="0" borderId="1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7" fillId="0" borderId="11" xfId="0" applyFont="1" applyFill="1" applyBorder="1"/>
    <xf numFmtId="0" fontId="0" fillId="0" borderId="11" xfId="0" applyFill="1" applyBorder="1"/>
    <xf numFmtId="49" fontId="2" fillId="0" borderId="10" xfId="1" applyNumberFormat="1" applyFont="1" applyFill="1" applyBorder="1" applyAlignment="1">
      <alignment horizontal="left"/>
    </xf>
    <xf numFmtId="49" fontId="2" fillId="0" borderId="11" xfId="1" applyNumberFormat="1" applyFont="1" applyFill="1" applyBorder="1" applyAlignment="1">
      <alignment horizontal="left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0"/>
  <sheetViews>
    <sheetView tabSelected="1" zoomScaleNormal="100" workbookViewId="0">
      <pane ySplit="8" topLeftCell="A9" activePane="bottomLeft" state="frozen"/>
      <selection pane="bottomLeft" activeCell="C9" sqref="C9"/>
    </sheetView>
  </sheetViews>
  <sheetFormatPr defaultRowHeight="14.4" outlineLevelRow="1" x14ac:dyDescent="0.3"/>
  <cols>
    <col min="1" max="1" width="9.5546875" style="22" customWidth="1"/>
    <col min="2" max="2" width="36.44140625" style="22" customWidth="1"/>
    <col min="3" max="3" width="13.109375" style="22" customWidth="1"/>
    <col min="4" max="4" width="13.44140625" style="22" customWidth="1"/>
    <col min="5" max="5" width="13" customWidth="1"/>
    <col min="6" max="6" width="16.109375" customWidth="1"/>
    <col min="7" max="7" width="14.33203125" customWidth="1"/>
    <col min="8" max="8" width="1" customWidth="1"/>
    <col min="9" max="9" width="15" customWidth="1"/>
    <col min="10" max="10" width="1" customWidth="1"/>
    <col min="11" max="11" width="12" customWidth="1"/>
    <col min="257" max="257" width="8.6640625" customWidth="1"/>
    <col min="258" max="258" width="31.33203125" customWidth="1"/>
    <col min="259" max="259" width="10.6640625" customWidth="1"/>
    <col min="260" max="260" width="11.6640625" customWidth="1"/>
    <col min="261" max="261" width="11.33203125" bestFit="1" customWidth="1"/>
    <col min="262" max="262" width="14.33203125" customWidth="1"/>
    <col min="263" max="263" width="12.109375" customWidth="1"/>
    <col min="264" max="264" width="1" customWidth="1"/>
    <col min="265" max="265" width="13.109375" customWidth="1"/>
    <col min="266" max="266" width="1" customWidth="1"/>
    <col min="267" max="267" width="12" customWidth="1"/>
    <col min="513" max="513" width="8.6640625" customWidth="1"/>
    <col min="514" max="514" width="31.33203125" customWidth="1"/>
    <col min="515" max="515" width="10.6640625" customWidth="1"/>
    <col min="516" max="516" width="11.6640625" customWidth="1"/>
    <col min="517" max="517" width="11.33203125" bestFit="1" customWidth="1"/>
    <col min="518" max="518" width="14.33203125" customWidth="1"/>
    <col min="519" max="519" width="12.109375" customWidth="1"/>
    <col min="520" max="520" width="1" customWidth="1"/>
    <col min="521" max="521" width="13.109375" customWidth="1"/>
    <col min="522" max="522" width="1" customWidth="1"/>
    <col min="523" max="523" width="12" customWidth="1"/>
    <col min="769" max="769" width="8.6640625" customWidth="1"/>
    <col min="770" max="770" width="31.33203125" customWidth="1"/>
    <col min="771" max="771" width="10.6640625" customWidth="1"/>
    <col min="772" max="772" width="11.6640625" customWidth="1"/>
    <col min="773" max="773" width="11.33203125" bestFit="1" customWidth="1"/>
    <col min="774" max="774" width="14.33203125" customWidth="1"/>
    <col min="775" max="775" width="12.109375" customWidth="1"/>
    <col min="776" max="776" width="1" customWidth="1"/>
    <col min="777" max="777" width="13.109375" customWidth="1"/>
    <col min="778" max="778" width="1" customWidth="1"/>
    <col min="779" max="779" width="12" customWidth="1"/>
    <col min="1025" max="1025" width="8.6640625" customWidth="1"/>
    <col min="1026" max="1026" width="31.33203125" customWidth="1"/>
    <col min="1027" max="1027" width="10.6640625" customWidth="1"/>
    <col min="1028" max="1028" width="11.6640625" customWidth="1"/>
    <col min="1029" max="1029" width="11.33203125" bestFit="1" customWidth="1"/>
    <col min="1030" max="1030" width="14.33203125" customWidth="1"/>
    <col min="1031" max="1031" width="12.109375" customWidth="1"/>
    <col min="1032" max="1032" width="1" customWidth="1"/>
    <col min="1033" max="1033" width="13.109375" customWidth="1"/>
    <col min="1034" max="1034" width="1" customWidth="1"/>
    <col min="1035" max="1035" width="12" customWidth="1"/>
    <col min="1281" max="1281" width="8.6640625" customWidth="1"/>
    <col min="1282" max="1282" width="31.33203125" customWidth="1"/>
    <col min="1283" max="1283" width="10.6640625" customWidth="1"/>
    <col min="1284" max="1284" width="11.6640625" customWidth="1"/>
    <col min="1285" max="1285" width="11.33203125" bestFit="1" customWidth="1"/>
    <col min="1286" max="1286" width="14.33203125" customWidth="1"/>
    <col min="1287" max="1287" width="12.109375" customWidth="1"/>
    <col min="1288" max="1288" width="1" customWidth="1"/>
    <col min="1289" max="1289" width="13.109375" customWidth="1"/>
    <col min="1290" max="1290" width="1" customWidth="1"/>
    <col min="1291" max="1291" width="12" customWidth="1"/>
    <col min="1537" max="1537" width="8.6640625" customWidth="1"/>
    <col min="1538" max="1538" width="31.33203125" customWidth="1"/>
    <col min="1539" max="1539" width="10.6640625" customWidth="1"/>
    <col min="1540" max="1540" width="11.6640625" customWidth="1"/>
    <col min="1541" max="1541" width="11.33203125" bestFit="1" customWidth="1"/>
    <col min="1542" max="1542" width="14.33203125" customWidth="1"/>
    <col min="1543" max="1543" width="12.109375" customWidth="1"/>
    <col min="1544" max="1544" width="1" customWidth="1"/>
    <col min="1545" max="1545" width="13.109375" customWidth="1"/>
    <col min="1546" max="1546" width="1" customWidth="1"/>
    <col min="1547" max="1547" width="12" customWidth="1"/>
    <col min="1793" max="1793" width="8.6640625" customWidth="1"/>
    <col min="1794" max="1794" width="31.33203125" customWidth="1"/>
    <col min="1795" max="1795" width="10.6640625" customWidth="1"/>
    <col min="1796" max="1796" width="11.6640625" customWidth="1"/>
    <col min="1797" max="1797" width="11.33203125" bestFit="1" customWidth="1"/>
    <col min="1798" max="1798" width="14.33203125" customWidth="1"/>
    <col min="1799" max="1799" width="12.109375" customWidth="1"/>
    <col min="1800" max="1800" width="1" customWidth="1"/>
    <col min="1801" max="1801" width="13.109375" customWidth="1"/>
    <col min="1802" max="1802" width="1" customWidth="1"/>
    <col min="1803" max="1803" width="12" customWidth="1"/>
    <col min="2049" max="2049" width="8.6640625" customWidth="1"/>
    <col min="2050" max="2050" width="31.33203125" customWidth="1"/>
    <col min="2051" max="2051" width="10.6640625" customWidth="1"/>
    <col min="2052" max="2052" width="11.6640625" customWidth="1"/>
    <col min="2053" max="2053" width="11.33203125" bestFit="1" customWidth="1"/>
    <col min="2054" max="2054" width="14.33203125" customWidth="1"/>
    <col min="2055" max="2055" width="12.109375" customWidth="1"/>
    <col min="2056" max="2056" width="1" customWidth="1"/>
    <col min="2057" max="2057" width="13.109375" customWidth="1"/>
    <col min="2058" max="2058" width="1" customWidth="1"/>
    <col min="2059" max="2059" width="12" customWidth="1"/>
    <col min="2305" max="2305" width="8.6640625" customWidth="1"/>
    <col min="2306" max="2306" width="31.33203125" customWidth="1"/>
    <col min="2307" max="2307" width="10.6640625" customWidth="1"/>
    <col min="2308" max="2308" width="11.6640625" customWidth="1"/>
    <col min="2309" max="2309" width="11.33203125" bestFit="1" customWidth="1"/>
    <col min="2310" max="2310" width="14.33203125" customWidth="1"/>
    <col min="2311" max="2311" width="12.109375" customWidth="1"/>
    <col min="2312" max="2312" width="1" customWidth="1"/>
    <col min="2313" max="2313" width="13.109375" customWidth="1"/>
    <col min="2314" max="2314" width="1" customWidth="1"/>
    <col min="2315" max="2315" width="12" customWidth="1"/>
    <col min="2561" max="2561" width="8.6640625" customWidth="1"/>
    <col min="2562" max="2562" width="31.33203125" customWidth="1"/>
    <col min="2563" max="2563" width="10.6640625" customWidth="1"/>
    <col min="2564" max="2564" width="11.6640625" customWidth="1"/>
    <col min="2565" max="2565" width="11.33203125" bestFit="1" customWidth="1"/>
    <col min="2566" max="2566" width="14.33203125" customWidth="1"/>
    <col min="2567" max="2567" width="12.109375" customWidth="1"/>
    <col min="2568" max="2568" width="1" customWidth="1"/>
    <col min="2569" max="2569" width="13.109375" customWidth="1"/>
    <col min="2570" max="2570" width="1" customWidth="1"/>
    <col min="2571" max="2571" width="12" customWidth="1"/>
    <col min="2817" max="2817" width="8.6640625" customWidth="1"/>
    <col min="2818" max="2818" width="31.33203125" customWidth="1"/>
    <col min="2819" max="2819" width="10.6640625" customWidth="1"/>
    <col min="2820" max="2820" width="11.6640625" customWidth="1"/>
    <col min="2821" max="2821" width="11.33203125" bestFit="1" customWidth="1"/>
    <col min="2822" max="2822" width="14.33203125" customWidth="1"/>
    <col min="2823" max="2823" width="12.109375" customWidth="1"/>
    <col min="2824" max="2824" width="1" customWidth="1"/>
    <col min="2825" max="2825" width="13.109375" customWidth="1"/>
    <col min="2826" max="2826" width="1" customWidth="1"/>
    <col min="2827" max="2827" width="12" customWidth="1"/>
    <col min="3073" max="3073" width="8.6640625" customWidth="1"/>
    <col min="3074" max="3074" width="31.33203125" customWidth="1"/>
    <col min="3075" max="3075" width="10.6640625" customWidth="1"/>
    <col min="3076" max="3076" width="11.6640625" customWidth="1"/>
    <col min="3077" max="3077" width="11.33203125" bestFit="1" customWidth="1"/>
    <col min="3078" max="3078" width="14.33203125" customWidth="1"/>
    <col min="3079" max="3079" width="12.109375" customWidth="1"/>
    <col min="3080" max="3080" width="1" customWidth="1"/>
    <col min="3081" max="3081" width="13.109375" customWidth="1"/>
    <col min="3082" max="3082" width="1" customWidth="1"/>
    <col min="3083" max="3083" width="12" customWidth="1"/>
    <col min="3329" max="3329" width="8.6640625" customWidth="1"/>
    <col min="3330" max="3330" width="31.33203125" customWidth="1"/>
    <col min="3331" max="3331" width="10.6640625" customWidth="1"/>
    <col min="3332" max="3332" width="11.6640625" customWidth="1"/>
    <col min="3333" max="3333" width="11.33203125" bestFit="1" customWidth="1"/>
    <col min="3334" max="3334" width="14.33203125" customWidth="1"/>
    <col min="3335" max="3335" width="12.109375" customWidth="1"/>
    <col min="3336" max="3336" width="1" customWidth="1"/>
    <col min="3337" max="3337" width="13.109375" customWidth="1"/>
    <col min="3338" max="3338" width="1" customWidth="1"/>
    <col min="3339" max="3339" width="12" customWidth="1"/>
    <col min="3585" max="3585" width="8.6640625" customWidth="1"/>
    <col min="3586" max="3586" width="31.33203125" customWidth="1"/>
    <col min="3587" max="3587" width="10.6640625" customWidth="1"/>
    <col min="3588" max="3588" width="11.6640625" customWidth="1"/>
    <col min="3589" max="3589" width="11.33203125" bestFit="1" customWidth="1"/>
    <col min="3590" max="3590" width="14.33203125" customWidth="1"/>
    <col min="3591" max="3591" width="12.109375" customWidth="1"/>
    <col min="3592" max="3592" width="1" customWidth="1"/>
    <col min="3593" max="3593" width="13.109375" customWidth="1"/>
    <col min="3594" max="3594" width="1" customWidth="1"/>
    <col min="3595" max="3595" width="12" customWidth="1"/>
    <col min="3841" max="3841" width="8.6640625" customWidth="1"/>
    <col min="3842" max="3842" width="31.33203125" customWidth="1"/>
    <col min="3843" max="3843" width="10.6640625" customWidth="1"/>
    <col min="3844" max="3844" width="11.6640625" customWidth="1"/>
    <col min="3845" max="3845" width="11.33203125" bestFit="1" customWidth="1"/>
    <col min="3846" max="3846" width="14.33203125" customWidth="1"/>
    <col min="3847" max="3847" width="12.109375" customWidth="1"/>
    <col min="3848" max="3848" width="1" customWidth="1"/>
    <col min="3849" max="3849" width="13.109375" customWidth="1"/>
    <col min="3850" max="3850" width="1" customWidth="1"/>
    <col min="3851" max="3851" width="12" customWidth="1"/>
    <col min="4097" max="4097" width="8.6640625" customWidth="1"/>
    <col min="4098" max="4098" width="31.33203125" customWidth="1"/>
    <col min="4099" max="4099" width="10.6640625" customWidth="1"/>
    <col min="4100" max="4100" width="11.6640625" customWidth="1"/>
    <col min="4101" max="4101" width="11.33203125" bestFit="1" customWidth="1"/>
    <col min="4102" max="4102" width="14.33203125" customWidth="1"/>
    <col min="4103" max="4103" width="12.109375" customWidth="1"/>
    <col min="4104" max="4104" width="1" customWidth="1"/>
    <col min="4105" max="4105" width="13.109375" customWidth="1"/>
    <col min="4106" max="4106" width="1" customWidth="1"/>
    <col min="4107" max="4107" width="12" customWidth="1"/>
    <col min="4353" max="4353" width="8.6640625" customWidth="1"/>
    <col min="4354" max="4354" width="31.33203125" customWidth="1"/>
    <col min="4355" max="4355" width="10.6640625" customWidth="1"/>
    <col min="4356" max="4356" width="11.6640625" customWidth="1"/>
    <col min="4357" max="4357" width="11.33203125" bestFit="1" customWidth="1"/>
    <col min="4358" max="4358" width="14.33203125" customWidth="1"/>
    <col min="4359" max="4359" width="12.109375" customWidth="1"/>
    <col min="4360" max="4360" width="1" customWidth="1"/>
    <col min="4361" max="4361" width="13.109375" customWidth="1"/>
    <col min="4362" max="4362" width="1" customWidth="1"/>
    <col min="4363" max="4363" width="12" customWidth="1"/>
    <col min="4609" max="4609" width="8.6640625" customWidth="1"/>
    <col min="4610" max="4610" width="31.33203125" customWidth="1"/>
    <col min="4611" max="4611" width="10.6640625" customWidth="1"/>
    <col min="4612" max="4612" width="11.6640625" customWidth="1"/>
    <col min="4613" max="4613" width="11.33203125" bestFit="1" customWidth="1"/>
    <col min="4614" max="4614" width="14.33203125" customWidth="1"/>
    <col min="4615" max="4615" width="12.109375" customWidth="1"/>
    <col min="4616" max="4616" width="1" customWidth="1"/>
    <col min="4617" max="4617" width="13.109375" customWidth="1"/>
    <col min="4618" max="4618" width="1" customWidth="1"/>
    <col min="4619" max="4619" width="12" customWidth="1"/>
    <col min="4865" max="4865" width="8.6640625" customWidth="1"/>
    <col min="4866" max="4866" width="31.33203125" customWidth="1"/>
    <col min="4867" max="4867" width="10.6640625" customWidth="1"/>
    <col min="4868" max="4868" width="11.6640625" customWidth="1"/>
    <col min="4869" max="4869" width="11.33203125" bestFit="1" customWidth="1"/>
    <col min="4870" max="4870" width="14.33203125" customWidth="1"/>
    <col min="4871" max="4871" width="12.109375" customWidth="1"/>
    <col min="4872" max="4872" width="1" customWidth="1"/>
    <col min="4873" max="4873" width="13.109375" customWidth="1"/>
    <col min="4874" max="4874" width="1" customWidth="1"/>
    <col min="4875" max="4875" width="12" customWidth="1"/>
    <col min="5121" max="5121" width="8.6640625" customWidth="1"/>
    <col min="5122" max="5122" width="31.33203125" customWidth="1"/>
    <col min="5123" max="5123" width="10.6640625" customWidth="1"/>
    <col min="5124" max="5124" width="11.6640625" customWidth="1"/>
    <col min="5125" max="5125" width="11.33203125" bestFit="1" customWidth="1"/>
    <col min="5126" max="5126" width="14.33203125" customWidth="1"/>
    <col min="5127" max="5127" width="12.109375" customWidth="1"/>
    <col min="5128" max="5128" width="1" customWidth="1"/>
    <col min="5129" max="5129" width="13.109375" customWidth="1"/>
    <col min="5130" max="5130" width="1" customWidth="1"/>
    <col min="5131" max="5131" width="12" customWidth="1"/>
    <col min="5377" max="5377" width="8.6640625" customWidth="1"/>
    <col min="5378" max="5378" width="31.33203125" customWidth="1"/>
    <col min="5379" max="5379" width="10.6640625" customWidth="1"/>
    <col min="5380" max="5380" width="11.6640625" customWidth="1"/>
    <col min="5381" max="5381" width="11.33203125" bestFit="1" customWidth="1"/>
    <col min="5382" max="5382" width="14.33203125" customWidth="1"/>
    <col min="5383" max="5383" width="12.109375" customWidth="1"/>
    <col min="5384" max="5384" width="1" customWidth="1"/>
    <col min="5385" max="5385" width="13.109375" customWidth="1"/>
    <col min="5386" max="5386" width="1" customWidth="1"/>
    <col min="5387" max="5387" width="12" customWidth="1"/>
    <col min="5633" max="5633" width="8.6640625" customWidth="1"/>
    <col min="5634" max="5634" width="31.33203125" customWidth="1"/>
    <col min="5635" max="5635" width="10.6640625" customWidth="1"/>
    <col min="5636" max="5636" width="11.6640625" customWidth="1"/>
    <col min="5637" max="5637" width="11.33203125" bestFit="1" customWidth="1"/>
    <col min="5638" max="5638" width="14.33203125" customWidth="1"/>
    <col min="5639" max="5639" width="12.109375" customWidth="1"/>
    <col min="5640" max="5640" width="1" customWidth="1"/>
    <col min="5641" max="5641" width="13.109375" customWidth="1"/>
    <col min="5642" max="5642" width="1" customWidth="1"/>
    <col min="5643" max="5643" width="12" customWidth="1"/>
    <col min="5889" max="5889" width="8.6640625" customWidth="1"/>
    <col min="5890" max="5890" width="31.33203125" customWidth="1"/>
    <col min="5891" max="5891" width="10.6640625" customWidth="1"/>
    <col min="5892" max="5892" width="11.6640625" customWidth="1"/>
    <col min="5893" max="5893" width="11.33203125" bestFit="1" customWidth="1"/>
    <col min="5894" max="5894" width="14.33203125" customWidth="1"/>
    <col min="5895" max="5895" width="12.109375" customWidth="1"/>
    <col min="5896" max="5896" width="1" customWidth="1"/>
    <col min="5897" max="5897" width="13.109375" customWidth="1"/>
    <col min="5898" max="5898" width="1" customWidth="1"/>
    <col min="5899" max="5899" width="12" customWidth="1"/>
    <col min="6145" max="6145" width="8.6640625" customWidth="1"/>
    <col min="6146" max="6146" width="31.33203125" customWidth="1"/>
    <col min="6147" max="6147" width="10.6640625" customWidth="1"/>
    <col min="6148" max="6148" width="11.6640625" customWidth="1"/>
    <col min="6149" max="6149" width="11.33203125" bestFit="1" customWidth="1"/>
    <col min="6150" max="6150" width="14.33203125" customWidth="1"/>
    <col min="6151" max="6151" width="12.109375" customWidth="1"/>
    <col min="6152" max="6152" width="1" customWidth="1"/>
    <col min="6153" max="6153" width="13.109375" customWidth="1"/>
    <col min="6154" max="6154" width="1" customWidth="1"/>
    <col min="6155" max="6155" width="12" customWidth="1"/>
    <col min="6401" max="6401" width="8.6640625" customWidth="1"/>
    <col min="6402" max="6402" width="31.33203125" customWidth="1"/>
    <col min="6403" max="6403" width="10.6640625" customWidth="1"/>
    <col min="6404" max="6404" width="11.6640625" customWidth="1"/>
    <col min="6405" max="6405" width="11.33203125" bestFit="1" customWidth="1"/>
    <col min="6406" max="6406" width="14.33203125" customWidth="1"/>
    <col min="6407" max="6407" width="12.109375" customWidth="1"/>
    <col min="6408" max="6408" width="1" customWidth="1"/>
    <col min="6409" max="6409" width="13.109375" customWidth="1"/>
    <col min="6410" max="6410" width="1" customWidth="1"/>
    <col min="6411" max="6411" width="12" customWidth="1"/>
    <col min="6657" max="6657" width="8.6640625" customWidth="1"/>
    <col min="6658" max="6658" width="31.33203125" customWidth="1"/>
    <col min="6659" max="6659" width="10.6640625" customWidth="1"/>
    <col min="6660" max="6660" width="11.6640625" customWidth="1"/>
    <col min="6661" max="6661" width="11.33203125" bestFit="1" customWidth="1"/>
    <col min="6662" max="6662" width="14.33203125" customWidth="1"/>
    <col min="6663" max="6663" width="12.109375" customWidth="1"/>
    <col min="6664" max="6664" width="1" customWidth="1"/>
    <col min="6665" max="6665" width="13.109375" customWidth="1"/>
    <col min="6666" max="6666" width="1" customWidth="1"/>
    <col min="6667" max="6667" width="12" customWidth="1"/>
    <col min="6913" max="6913" width="8.6640625" customWidth="1"/>
    <col min="6914" max="6914" width="31.33203125" customWidth="1"/>
    <col min="6915" max="6915" width="10.6640625" customWidth="1"/>
    <col min="6916" max="6916" width="11.6640625" customWidth="1"/>
    <col min="6917" max="6917" width="11.33203125" bestFit="1" customWidth="1"/>
    <col min="6918" max="6918" width="14.33203125" customWidth="1"/>
    <col min="6919" max="6919" width="12.109375" customWidth="1"/>
    <col min="6920" max="6920" width="1" customWidth="1"/>
    <col min="6921" max="6921" width="13.109375" customWidth="1"/>
    <col min="6922" max="6922" width="1" customWidth="1"/>
    <col min="6923" max="6923" width="12" customWidth="1"/>
    <col min="7169" max="7169" width="8.6640625" customWidth="1"/>
    <col min="7170" max="7170" width="31.33203125" customWidth="1"/>
    <col min="7171" max="7171" width="10.6640625" customWidth="1"/>
    <col min="7172" max="7172" width="11.6640625" customWidth="1"/>
    <col min="7173" max="7173" width="11.33203125" bestFit="1" customWidth="1"/>
    <col min="7174" max="7174" width="14.33203125" customWidth="1"/>
    <col min="7175" max="7175" width="12.109375" customWidth="1"/>
    <col min="7176" max="7176" width="1" customWidth="1"/>
    <col min="7177" max="7177" width="13.109375" customWidth="1"/>
    <col min="7178" max="7178" width="1" customWidth="1"/>
    <col min="7179" max="7179" width="12" customWidth="1"/>
    <col min="7425" max="7425" width="8.6640625" customWidth="1"/>
    <col min="7426" max="7426" width="31.33203125" customWidth="1"/>
    <col min="7427" max="7427" width="10.6640625" customWidth="1"/>
    <col min="7428" max="7428" width="11.6640625" customWidth="1"/>
    <col min="7429" max="7429" width="11.33203125" bestFit="1" customWidth="1"/>
    <col min="7430" max="7430" width="14.33203125" customWidth="1"/>
    <col min="7431" max="7431" width="12.109375" customWidth="1"/>
    <col min="7432" max="7432" width="1" customWidth="1"/>
    <col min="7433" max="7433" width="13.109375" customWidth="1"/>
    <col min="7434" max="7434" width="1" customWidth="1"/>
    <col min="7435" max="7435" width="12" customWidth="1"/>
    <col min="7681" max="7681" width="8.6640625" customWidth="1"/>
    <col min="7682" max="7682" width="31.33203125" customWidth="1"/>
    <col min="7683" max="7683" width="10.6640625" customWidth="1"/>
    <col min="7684" max="7684" width="11.6640625" customWidth="1"/>
    <col min="7685" max="7685" width="11.33203125" bestFit="1" customWidth="1"/>
    <col min="7686" max="7686" width="14.33203125" customWidth="1"/>
    <col min="7687" max="7687" width="12.109375" customWidth="1"/>
    <col min="7688" max="7688" width="1" customWidth="1"/>
    <col min="7689" max="7689" width="13.109375" customWidth="1"/>
    <col min="7690" max="7690" width="1" customWidth="1"/>
    <col min="7691" max="7691" width="12" customWidth="1"/>
    <col min="7937" max="7937" width="8.6640625" customWidth="1"/>
    <col min="7938" max="7938" width="31.33203125" customWidth="1"/>
    <col min="7939" max="7939" width="10.6640625" customWidth="1"/>
    <col min="7940" max="7940" width="11.6640625" customWidth="1"/>
    <col min="7941" max="7941" width="11.33203125" bestFit="1" customWidth="1"/>
    <col min="7942" max="7942" width="14.33203125" customWidth="1"/>
    <col min="7943" max="7943" width="12.109375" customWidth="1"/>
    <col min="7944" max="7944" width="1" customWidth="1"/>
    <col min="7945" max="7945" width="13.109375" customWidth="1"/>
    <col min="7946" max="7946" width="1" customWidth="1"/>
    <col min="7947" max="7947" width="12" customWidth="1"/>
    <col min="8193" max="8193" width="8.6640625" customWidth="1"/>
    <col min="8194" max="8194" width="31.33203125" customWidth="1"/>
    <col min="8195" max="8195" width="10.6640625" customWidth="1"/>
    <col min="8196" max="8196" width="11.6640625" customWidth="1"/>
    <col min="8197" max="8197" width="11.33203125" bestFit="1" customWidth="1"/>
    <col min="8198" max="8198" width="14.33203125" customWidth="1"/>
    <col min="8199" max="8199" width="12.109375" customWidth="1"/>
    <col min="8200" max="8200" width="1" customWidth="1"/>
    <col min="8201" max="8201" width="13.109375" customWidth="1"/>
    <col min="8202" max="8202" width="1" customWidth="1"/>
    <col min="8203" max="8203" width="12" customWidth="1"/>
    <col min="8449" max="8449" width="8.6640625" customWidth="1"/>
    <col min="8450" max="8450" width="31.33203125" customWidth="1"/>
    <col min="8451" max="8451" width="10.6640625" customWidth="1"/>
    <col min="8452" max="8452" width="11.6640625" customWidth="1"/>
    <col min="8453" max="8453" width="11.33203125" bestFit="1" customWidth="1"/>
    <col min="8454" max="8454" width="14.33203125" customWidth="1"/>
    <col min="8455" max="8455" width="12.109375" customWidth="1"/>
    <col min="8456" max="8456" width="1" customWidth="1"/>
    <col min="8457" max="8457" width="13.109375" customWidth="1"/>
    <col min="8458" max="8458" width="1" customWidth="1"/>
    <col min="8459" max="8459" width="12" customWidth="1"/>
    <col min="8705" max="8705" width="8.6640625" customWidth="1"/>
    <col min="8706" max="8706" width="31.33203125" customWidth="1"/>
    <col min="8707" max="8707" width="10.6640625" customWidth="1"/>
    <col min="8708" max="8708" width="11.6640625" customWidth="1"/>
    <col min="8709" max="8709" width="11.33203125" bestFit="1" customWidth="1"/>
    <col min="8710" max="8710" width="14.33203125" customWidth="1"/>
    <col min="8711" max="8711" width="12.109375" customWidth="1"/>
    <col min="8712" max="8712" width="1" customWidth="1"/>
    <col min="8713" max="8713" width="13.109375" customWidth="1"/>
    <col min="8714" max="8714" width="1" customWidth="1"/>
    <col min="8715" max="8715" width="12" customWidth="1"/>
    <col min="8961" max="8961" width="8.6640625" customWidth="1"/>
    <col min="8962" max="8962" width="31.33203125" customWidth="1"/>
    <col min="8963" max="8963" width="10.6640625" customWidth="1"/>
    <col min="8964" max="8964" width="11.6640625" customWidth="1"/>
    <col min="8965" max="8965" width="11.33203125" bestFit="1" customWidth="1"/>
    <col min="8966" max="8966" width="14.33203125" customWidth="1"/>
    <col min="8967" max="8967" width="12.109375" customWidth="1"/>
    <col min="8968" max="8968" width="1" customWidth="1"/>
    <col min="8969" max="8969" width="13.109375" customWidth="1"/>
    <col min="8970" max="8970" width="1" customWidth="1"/>
    <col min="8971" max="8971" width="12" customWidth="1"/>
    <col min="9217" max="9217" width="8.6640625" customWidth="1"/>
    <col min="9218" max="9218" width="31.33203125" customWidth="1"/>
    <col min="9219" max="9219" width="10.6640625" customWidth="1"/>
    <col min="9220" max="9220" width="11.6640625" customWidth="1"/>
    <col min="9221" max="9221" width="11.33203125" bestFit="1" customWidth="1"/>
    <col min="9222" max="9222" width="14.33203125" customWidth="1"/>
    <col min="9223" max="9223" width="12.109375" customWidth="1"/>
    <col min="9224" max="9224" width="1" customWidth="1"/>
    <col min="9225" max="9225" width="13.109375" customWidth="1"/>
    <col min="9226" max="9226" width="1" customWidth="1"/>
    <col min="9227" max="9227" width="12" customWidth="1"/>
    <col min="9473" max="9473" width="8.6640625" customWidth="1"/>
    <col min="9474" max="9474" width="31.33203125" customWidth="1"/>
    <col min="9475" max="9475" width="10.6640625" customWidth="1"/>
    <col min="9476" max="9476" width="11.6640625" customWidth="1"/>
    <col min="9477" max="9477" width="11.33203125" bestFit="1" customWidth="1"/>
    <col min="9478" max="9478" width="14.33203125" customWidth="1"/>
    <col min="9479" max="9479" width="12.109375" customWidth="1"/>
    <col min="9480" max="9480" width="1" customWidth="1"/>
    <col min="9481" max="9481" width="13.109375" customWidth="1"/>
    <col min="9482" max="9482" width="1" customWidth="1"/>
    <col min="9483" max="9483" width="12" customWidth="1"/>
    <col min="9729" max="9729" width="8.6640625" customWidth="1"/>
    <col min="9730" max="9730" width="31.33203125" customWidth="1"/>
    <col min="9731" max="9731" width="10.6640625" customWidth="1"/>
    <col min="9732" max="9732" width="11.6640625" customWidth="1"/>
    <col min="9733" max="9733" width="11.33203125" bestFit="1" customWidth="1"/>
    <col min="9734" max="9734" width="14.33203125" customWidth="1"/>
    <col min="9735" max="9735" width="12.109375" customWidth="1"/>
    <col min="9736" max="9736" width="1" customWidth="1"/>
    <col min="9737" max="9737" width="13.109375" customWidth="1"/>
    <col min="9738" max="9738" width="1" customWidth="1"/>
    <col min="9739" max="9739" width="12" customWidth="1"/>
    <col min="9985" max="9985" width="8.6640625" customWidth="1"/>
    <col min="9986" max="9986" width="31.33203125" customWidth="1"/>
    <col min="9987" max="9987" width="10.6640625" customWidth="1"/>
    <col min="9988" max="9988" width="11.6640625" customWidth="1"/>
    <col min="9989" max="9989" width="11.33203125" bestFit="1" customWidth="1"/>
    <col min="9990" max="9990" width="14.33203125" customWidth="1"/>
    <col min="9991" max="9991" width="12.109375" customWidth="1"/>
    <col min="9992" max="9992" width="1" customWidth="1"/>
    <col min="9993" max="9993" width="13.109375" customWidth="1"/>
    <col min="9994" max="9994" width="1" customWidth="1"/>
    <col min="9995" max="9995" width="12" customWidth="1"/>
    <col min="10241" max="10241" width="8.6640625" customWidth="1"/>
    <col min="10242" max="10242" width="31.33203125" customWidth="1"/>
    <col min="10243" max="10243" width="10.6640625" customWidth="1"/>
    <col min="10244" max="10244" width="11.6640625" customWidth="1"/>
    <col min="10245" max="10245" width="11.33203125" bestFit="1" customWidth="1"/>
    <col min="10246" max="10246" width="14.33203125" customWidth="1"/>
    <col min="10247" max="10247" width="12.109375" customWidth="1"/>
    <col min="10248" max="10248" width="1" customWidth="1"/>
    <col min="10249" max="10249" width="13.109375" customWidth="1"/>
    <col min="10250" max="10250" width="1" customWidth="1"/>
    <col min="10251" max="10251" width="12" customWidth="1"/>
    <col min="10497" max="10497" width="8.6640625" customWidth="1"/>
    <col min="10498" max="10498" width="31.33203125" customWidth="1"/>
    <col min="10499" max="10499" width="10.6640625" customWidth="1"/>
    <col min="10500" max="10500" width="11.6640625" customWidth="1"/>
    <col min="10501" max="10501" width="11.33203125" bestFit="1" customWidth="1"/>
    <col min="10502" max="10502" width="14.33203125" customWidth="1"/>
    <col min="10503" max="10503" width="12.109375" customWidth="1"/>
    <col min="10504" max="10504" width="1" customWidth="1"/>
    <col min="10505" max="10505" width="13.109375" customWidth="1"/>
    <col min="10506" max="10506" width="1" customWidth="1"/>
    <col min="10507" max="10507" width="12" customWidth="1"/>
    <col min="10753" max="10753" width="8.6640625" customWidth="1"/>
    <col min="10754" max="10754" width="31.33203125" customWidth="1"/>
    <col min="10755" max="10755" width="10.6640625" customWidth="1"/>
    <col min="10756" max="10756" width="11.6640625" customWidth="1"/>
    <col min="10757" max="10757" width="11.33203125" bestFit="1" customWidth="1"/>
    <col min="10758" max="10758" width="14.33203125" customWidth="1"/>
    <col min="10759" max="10759" width="12.109375" customWidth="1"/>
    <col min="10760" max="10760" width="1" customWidth="1"/>
    <col min="10761" max="10761" width="13.109375" customWidth="1"/>
    <col min="10762" max="10762" width="1" customWidth="1"/>
    <col min="10763" max="10763" width="12" customWidth="1"/>
    <col min="11009" max="11009" width="8.6640625" customWidth="1"/>
    <col min="11010" max="11010" width="31.33203125" customWidth="1"/>
    <col min="11011" max="11011" width="10.6640625" customWidth="1"/>
    <col min="11012" max="11012" width="11.6640625" customWidth="1"/>
    <col min="11013" max="11013" width="11.33203125" bestFit="1" customWidth="1"/>
    <col min="11014" max="11014" width="14.33203125" customWidth="1"/>
    <col min="11015" max="11015" width="12.109375" customWidth="1"/>
    <col min="11016" max="11016" width="1" customWidth="1"/>
    <col min="11017" max="11017" width="13.109375" customWidth="1"/>
    <col min="11018" max="11018" width="1" customWidth="1"/>
    <col min="11019" max="11019" width="12" customWidth="1"/>
    <col min="11265" max="11265" width="8.6640625" customWidth="1"/>
    <col min="11266" max="11266" width="31.33203125" customWidth="1"/>
    <col min="11267" max="11267" width="10.6640625" customWidth="1"/>
    <col min="11268" max="11268" width="11.6640625" customWidth="1"/>
    <col min="11269" max="11269" width="11.33203125" bestFit="1" customWidth="1"/>
    <col min="11270" max="11270" width="14.33203125" customWidth="1"/>
    <col min="11271" max="11271" width="12.109375" customWidth="1"/>
    <col min="11272" max="11272" width="1" customWidth="1"/>
    <col min="11273" max="11273" width="13.109375" customWidth="1"/>
    <col min="11274" max="11274" width="1" customWidth="1"/>
    <col min="11275" max="11275" width="12" customWidth="1"/>
    <col min="11521" max="11521" width="8.6640625" customWidth="1"/>
    <col min="11522" max="11522" width="31.33203125" customWidth="1"/>
    <col min="11523" max="11523" width="10.6640625" customWidth="1"/>
    <col min="11524" max="11524" width="11.6640625" customWidth="1"/>
    <col min="11525" max="11525" width="11.33203125" bestFit="1" customWidth="1"/>
    <col min="11526" max="11526" width="14.33203125" customWidth="1"/>
    <col min="11527" max="11527" width="12.109375" customWidth="1"/>
    <col min="11528" max="11528" width="1" customWidth="1"/>
    <col min="11529" max="11529" width="13.109375" customWidth="1"/>
    <col min="11530" max="11530" width="1" customWidth="1"/>
    <col min="11531" max="11531" width="12" customWidth="1"/>
    <col min="11777" max="11777" width="8.6640625" customWidth="1"/>
    <col min="11778" max="11778" width="31.33203125" customWidth="1"/>
    <col min="11779" max="11779" width="10.6640625" customWidth="1"/>
    <col min="11780" max="11780" width="11.6640625" customWidth="1"/>
    <col min="11781" max="11781" width="11.33203125" bestFit="1" customWidth="1"/>
    <col min="11782" max="11782" width="14.33203125" customWidth="1"/>
    <col min="11783" max="11783" width="12.109375" customWidth="1"/>
    <col min="11784" max="11784" width="1" customWidth="1"/>
    <col min="11785" max="11785" width="13.109375" customWidth="1"/>
    <col min="11786" max="11786" width="1" customWidth="1"/>
    <col min="11787" max="11787" width="12" customWidth="1"/>
    <col min="12033" max="12033" width="8.6640625" customWidth="1"/>
    <col min="12034" max="12034" width="31.33203125" customWidth="1"/>
    <col min="12035" max="12035" width="10.6640625" customWidth="1"/>
    <col min="12036" max="12036" width="11.6640625" customWidth="1"/>
    <col min="12037" max="12037" width="11.33203125" bestFit="1" customWidth="1"/>
    <col min="12038" max="12038" width="14.33203125" customWidth="1"/>
    <col min="12039" max="12039" width="12.109375" customWidth="1"/>
    <col min="12040" max="12040" width="1" customWidth="1"/>
    <col min="12041" max="12041" width="13.109375" customWidth="1"/>
    <col min="12042" max="12042" width="1" customWidth="1"/>
    <col min="12043" max="12043" width="12" customWidth="1"/>
    <col min="12289" max="12289" width="8.6640625" customWidth="1"/>
    <col min="12290" max="12290" width="31.33203125" customWidth="1"/>
    <col min="12291" max="12291" width="10.6640625" customWidth="1"/>
    <col min="12292" max="12292" width="11.6640625" customWidth="1"/>
    <col min="12293" max="12293" width="11.33203125" bestFit="1" customWidth="1"/>
    <col min="12294" max="12294" width="14.33203125" customWidth="1"/>
    <col min="12295" max="12295" width="12.109375" customWidth="1"/>
    <col min="12296" max="12296" width="1" customWidth="1"/>
    <col min="12297" max="12297" width="13.109375" customWidth="1"/>
    <col min="12298" max="12298" width="1" customWidth="1"/>
    <col min="12299" max="12299" width="12" customWidth="1"/>
    <col min="12545" max="12545" width="8.6640625" customWidth="1"/>
    <col min="12546" max="12546" width="31.33203125" customWidth="1"/>
    <col min="12547" max="12547" width="10.6640625" customWidth="1"/>
    <col min="12548" max="12548" width="11.6640625" customWidth="1"/>
    <col min="12549" max="12549" width="11.33203125" bestFit="1" customWidth="1"/>
    <col min="12550" max="12550" width="14.33203125" customWidth="1"/>
    <col min="12551" max="12551" width="12.109375" customWidth="1"/>
    <col min="12552" max="12552" width="1" customWidth="1"/>
    <col min="12553" max="12553" width="13.109375" customWidth="1"/>
    <col min="12554" max="12554" width="1" customWidth="1"/>
    <col min="12555" max="12555" width="12" customWidth="1"/>
    <col min="12801" max="12801" width="8.6640625" customWidth="1"/>
    <col min="12802" max="12802" width="31.33203125" customWidth="1"/>
    <col min="12803" max="12803" width="10.6640625" customWidth="1"/>
    <col min="12804" max="12804" width="11.6640625" customWidth="1"/>
    <col min="12805" max="12805" width="11.33203125" bestFit="1" customWidth="1"/>
    <col min="12806" max="12806" width="14.33203125" customWidth="1"/>
    <col min="12807" max="12807" width="12.109375" customWidth="1"/>
    <col min="12808" max="12808" width="1" customWidth="1"/>
    <col min="12809" max="12809" width="13.109375" customWidth="1"/>
    <col min="12810" max="12810" width="1" customWidth="1"/>
    <col min="12811" max="12811" width="12" customWidth="1"/>
    <col min="13057" max="13057" width="8.6640625" customWidth="1"/>
    <col min="13058" max="13058" width="31.33203125" customWidth="1"/>
    <col min="13059" max="13059" width="10.6640625" customWidth="1"/>
    <col min="13060" max="13060" width="11.6640625" customWidth="1"/>
    <col min="13061" max="13061" width="11.33203125" bestFit="1" customWidth="1"/>
    <col min="13062" max="13062" width="14.33203125" customWidth="1"/>
    <col min="13063" max="13063" width="12.109375" customWidth="1"/>
    <col min="13064" max="13064" width="1" customWidth="1"/>
    <col min="13065" max="13065" width="13.109375" customWidth="1"/>
    <col min="13066" max="13066" width="1" customWidth="1"/>
    <col min="13067" max="13067" width="12" customWidth="1"/>
    <col min="13313" max="13313" width="8.6640625" customWidth="1"/>
    <col min="13314" max="13314" width="31.33203125" customWidth="1"/>
    <col min="13315" max="13315" width="10.6640625" customWidth="1"/>
    <col min="13316" max="13316" width="11.6640625" customWidth="1"/>
    <col min="13317" max="13317" width="11.33203125" bestFit="1" customWidth="1"/>
    <col min="13318" max="13318" width="14.33203125" customWidth="1"/>
    <col min="13319" max="13319" width="12.109375" customWidth="1"/>
    <col min="13320" max="13320" width="1" customWidth="1"/>
    <col min="13321" max="13321" width="13.109375" customWidth="1"/>
    <col min="13322" max="13322" width="1" customWidth="1"/>
    <col min="13323" max="13323" width="12" customWidth="1"/>
    <col min="13569" max="13569" width="8.6640625" customWidth="1"/>
    <col min="13570" max="13570" width="31.33203125" customWidth="1"/>
    <col min="13571" max="13571" width="10.6640625" customWidth="1"/>
    <col min="13572" max="13572" width="11.6640625" customWidth="1"/>
    <col min="13573" max="13573" width="11.33203125" bestFit="1" customWidth="1"/>
    <col min="13574" max="13574" width="14.33203125" customWidth="1"/>
    <col min="13575" max="13575" width="12.109375" customWidth="1"/>
    <col min="13576" max="13576" width="1" customWidth="1"/>
    <col min="13577" max="13577" width="13.109375" customWidth="1"/>
    <col min="13578" max="13578" width="1" customWidth="1"/>
    <col min="13579" max="13579" width="12" customWidth="1"/>
    <col min="13825" max="13825" width="8.6640625" customWidth="1"/>
    <col min="13826" max="13826" width="31.33203125" customWidth="1"/>
    <col min="13827" max="13827" width="10.6640625" customWidth="1"/>
    <col min="13828" max="13828" width="11.6640625" customWidth="1"/>
    <col min="13829" max="13829" width="11.33203125" bestFit="1" customWidth="1"/>
    <col min="13830" max="13830" width="14.33203125" customWidth="1"/>
    <col min="13831" max="13831" width="12.109375" customWidth="1"/>
    <col min="13832" max="13832" width="1" customWidth="1"/>
    <col min="13833" max="13833" width="13.109375" customWidth="1"/>
    <col min="13834" max="13834" width="1" customWidth="1"/>
    <col min="13835" max="13835" width="12" customWidth="1"/>
    <col min="14081" max="14081" width="8.6640625" customWidth="1"/>
    <col min="14082" max="14082" width="31.33203125" customWidth="1"/>
    <col min="14083" max="14083" width="10.6640625" customWidth="1"/>
    <col min="14084" max="14084" width="11.6640625" customWidth="1"/>
    <col min="14085" max="14085" width="11.33203125" bestFit="1" customWidth="1"/>
    <col min="14086" max="14086" width="14.33203125" customWidth="1"/>
    <col min="14087" max="14087" width="12.109375" customWidth="1"/>
    <col min="14088" max="14088" width="1" customWidth="1"/>
    <col min="14089" max="14089" width="13.109375" customWidth="1"/>
    <col min="14090" max="14090" width="1" customWidth="1"/>
    <col min="14091" max="14091" width="12" customWidth="1"/>
    <col min="14337" max="14337" width="8.6640625" customWidth="1"/>
    <col min="14338" max="14338" width="31.33203125" customWidth="1"/>
    <col min="14339" max="14339" width="10.6640625" customWidth="1"/>
    <col min="14340" max="14340" width="11.6640625" customWidth="1"/>
    <col min="14341" max="14341" width="11.33203125" bestFit="1" customWidth="1"/>
    <col min="14342" max="14342" width="14.33203125" customWidth="1"/>
    <col min="14343" max="14343" width="12.109375" customWidth="1"/>
    <col min="14344" max="14344" width="1" customWidth="1"/>
    <col min="14345" max="14345" width="13.109375" customWidth="1"/>
    <col min="14346" max="14346" width="1" customWidth="1"/>
    <col min="14347" max="14347" width="12" customWidth="1"/>
    <col min="14593" max="14593" width="8.6640625" customWidth="1"/>
    <col min="14594" max="14594" width="31.33203125" customWidth="1"/>
    <col min="14595" max="14595" width="10.6640625" customWidth="1"/>
    <col min="14596" max="14596" width="11.6640625" customWidth="1"/>
    <col min="14597" max="14597" width="11.33203125" bestFit="1" customWidth="1"/>
    <col min="14598" max="14598" width="14.33203125" customWidth="1"/>
    <col min="14599" max="14599" width="12.109375" customWidth="1"/>
    <col min="14600" max="14600" width="1" customWidth="1"/>
    <col min="14601" max="14601" width="13.109375" customWidth="1"/>
    <col min="14602" max="14602" width="1" customWidth="1"/>
    <col min="14603" max="14603" width="12" customWidth="1"/>
    <col min="14849" max="14849" width="8.6640625" customWidth="1"/>
    <col min="14850" max="14850" width="31.33203125" customWidth="1"/>
    <col min="14851" max="14851" width="10.6640625" customWidth="1"/>
    <col min="14852" max="14852" width="11.6640625" customWidth="1"/>
    <col min="14853" max="14853" width="11.33203125" bestFit="1" customWidth="1"/>
    <col min="14854" max="14854" width="14.33203125" customWidth="1"/>
    <col min="14855" max="14855" width="12.109375" customWidth="1"/>
    <col min="14856" max="14856" width="1" customWidth="1"/>
    <col min="14857" max="14857" width="13.109375" customWidth="1"/>
    <col min="14858" max="14858" width="1" customWidth="1"/>
    <col min="14859" max="14859" width="12" customWidth="1"/>
    <col min="15105" max="15105" width="8.6640625" customWidth="1"/>
    <col min="15106" max="15106" width="31.33203125" customWidth="1"/>
    <col min="15107" max="15107" width="10.6640625" customWidth="1"/>
    <col min="15108" max="15108" width="11.6640625" customWidth="1"/>
    <col min="15109" max="15109" width="11.33203125" bestFit="1" customWidth="1"/>
    <col min="15110" max="15110" width="14.33203125" customWidth="1"/>
    <col min="15111" max="15111" width="12.109375" customWidth="1"/>
    <col min="15112" max="15112" width="1" customWidth="1"/>
    <col min="15113" max="15113" width="13.109375" customWidth="1"/>
    <col min="15114" max="15114" width="1" customWidth="1"/>
    <col min="15115" max="15115" width="12" customWidth="1"/>
    <col min="15361" max="15361" width="8.6640625" customWidth="1"/>
    <col min="15362" max="15362" width="31.33203125" customWidth="1"/>
    <col min="15363" max="15363" width="10.6640625" customWidth="1"/>
    <col min="15364" max="15364" width="11.6640625" customWidth="1"/>
    <col min="15365" max="15365" width="11.33203125" bestFit="1" customWidth="1"/>
    <col min="15366" max="15366" width="14.33203125" customWidth="1"/>
    <col min="15367" max="15367" width="12.109375" customWidth="1"/>
    <col min="15368" max="15368" width="1" customWidth="1"/>
    <col min="15369" max="15369" width="13.109375" customWidth="1"/>
    <col min="15370" max="15370" width="1" customWidth="1"/>
    <col min="15371" max="15371" width="12" customWidth="1"/>
    <col min="15617" max="15617" width="8.6640625" customWidth="1"/>
    <col min="15618" max="15618" width="31.33203125" customWidth="1"/>
    <col min="15619" max="15619" width="10.6640625" customWidth="1"/>
    <col min="15620" max="15620" width="11.6640625" customWidth="1"/>
    <col min="15621" max="15621" width="11.33203125" bestFit="1" customWidth="1"/>
    <col min="15622" max="15622" width="14.33203125" customWidth="1"/>
    <col min="15623" max="15623" width="12.109375" customWidth="1"/>
    <col min="15624" max="15624" width="1" customWidth="1"/>
    <col min="15625" max="15625" width="13.109375" customWidth="1"/>
    <col min="15626" max="15626" width="1" customWidth="1"/>
    <col min="15627" max="15627" width="12" customWidth="1"/>
    <col min="15873" max="15873" width="8.6640625" customWidth="1"/>
    <col min="15874" max="15874" width="31.33203125" customWidth="1"/>
    <col min="15875" max="15875" width="10.6640625" customWidth="1"/>
    <col min="15876" max="15876" width="11.6640625" customWidth="1"/>
    <col min="15877" max="15877" width="11.33203125" bestFit="1" customWidth="1"/>
    <col min="15878" max="15878" width="14.33203125" customWidth="1"/>
    <col min="15879" max="15879" width="12.109375" customWidth="1"/>
    <col min="15880" max="15880" width="1" customWidth="1"/>
    <col min="15881" max="15881" width="13.109375" customWidth="1"/>
    <col min="15882" max="15882" width="1" customWidth="1"/>
    <col min="15883" max="15883" width="12" customWidth="1"/>
    <col min="16129" max="16129" width="8.6640625" customWidth="1"/>
    <col min="16130" max="16130" width="31.33203125" customWidth="1"/>
    <col min="16131" max="16131" width="10.6640625" customWidth="1"/>
    <col min="16132" max="16132" width="11.6640625" customWidth="1"/>
    <col min="16133" max="16133" width="11.33203125" bestFit="1" customWidth="1"/>
    <col min="16134" max="16134" width="14.33203125" customWidth="1"/>
    <col min="16135" max="16135" width="12.109375" customWidth="1"/>
    <col min="16136" max="16136" width="1" customWidth="1"/>
    <col min="16137" max="16137" width="13.109375" customWidth="1"/>
    <col min="16138" max="16138" width="1" customWidth="1"/>
    <col min="16139" max="16139" width="12" customWidth="1"/>
  </cols>
  <sheetData>
    <row r="1" spans="1:11" x14ac:dyDescent="0.3">
      <c r="A1" s="43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x14ac:dyDescent="0.3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3">
      <c r="A3" s="43" t="s">
        <v>105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x14ac:dyDescent="0.3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x14ac:dyDescent="0.3">
      <c r="A5" s="43" t="s">
        <v>51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5" thickBot="1" x14ac:dyDescent="0.35">
      <c r="A6" s="30"/>
      <c r="B6" s="3"/>
      <c r="C6" s="2"/>
      <c r="D6" s="2"/>
      <c r="E6" s="1"/>
      <c r="F6" s="3"/>
      <c r="G6" s="1"/>
      <c r="H6" s="1"/>
      <c r="I6" s="4"/>
      <c r="J6" s="5"/>
      <c r="K6" s="6"/>
    </row>
    <row r="7" spans="1:11" ht="27.6" thickBot="1" x14ac:dyDescent="0.35">
      <c r="A7" s="31"/>
      <c r="B7" s="32"/>
      <c r="C7" s="40" t="s">
        <v>1</v>
      </c>
      <c r="D7" s="41"/>
      <c r="E7" s="41"/>
      <c r="F7" s="41"/>
      <c r="G7" s="42"/>
      <c r="H7" s="7"/>
      <c r="I7" s="8" t="s">
        <v>2</v>
      </c>
      <c r="J7" s="7"/>
      <c r="K7" s="9" t="s">
        <v>49</v>
      </c>
    </row>
    <row r="8" spans="1:11" ht="30.45" customHeight="1" thickBot="1" x14ac:dyDescent="0.35">
      <c r="A8" s="33" t="s">
        <v>3</v>
      </c>
      <c r="B8" s="33" t="s">
        <v>4</v>
      </c>
      <c r="C8" s="29" t="s">
        <v>5</v>
      </c>
      <c r="D8" s="10" t="s">
        <v>6</v>
      </c>
      <c r="E8" s="11" t="s">
        <v>7</v>
      </c>
      <c r="F8" s="10" t="s">
        <v>8</v>
      </c>
      <c r="G8" s="12" t="s">
        <v>9</v>
      </c>
      <c r="H8" s="13"/>
      <c r="I8" s="14" t="s">
        <v>6</v>
      </c>
      <c r="J8" s="13"/>
      <c r="K8" s="9" t="s">
        <v>6</v>
      </c>
    </row>
    <row r="9" spans="1:11" x14ac:dyDescent="0.3">
      <c r="A9" s="38" t="s">
        <v>62</v>
      </c>
      <c r="B9" s="35" t="s">
        <v>10</v>
      </c>
      <c r="C9" s="25">
        <v>51</v>
      </c>
      <c r="D9" s="25">
        <v>0</v>
      </c>
      <c r="E9" s="25">
        <f t="shared" ref="E9:E50" si="0">C9-D9</f>
        <v>51</v>
      </c>
      <c r="F9" s="25">
        <v>0</v>
      </c>
      <c r="G9" s="28">
        <f>E9-F9</f>
        <v>51</v>
      </c>
      <c r="H9" s="27"/>
      <c r="I9" s="25">
        <v>0</v>
      </c>
      <c r="J9" s="27"/>
      <c r="K9" s="25">
        <v>0</v>
      </c>
    </row>
    <row r="10" spans="1:11" x14ac:dyDescent="0.3">
      <c r="A10" s="38" t="s">
        <v>63</v>
      </c>
      <c r="B10" s="16" t="s">
        <v>58</v>
      </c>
      <c r="C10" s="25">
        <v>1000</v>
      </c>
      <c r="D10" s="25">
        <v>0</v>
      </c>
      <c r="E10" s="25">
        <f t="shared" ref="E10" si="1">C10-D10</f>
        <v>1000</v>
      </c>
      <c r="F10" s="25">
        <v>0</v>
      </c>
      <c r="G10" s="28">
        <f>E10-F10</f>
        <v>1000</v>
      </c>
      <c r="H10" s="27"/>
      <c r="I10" s="25">
        <v>0</v>
      </c>
      <c r="J10" s="27"/>
      <c r="K10" s="25">
        <v>0</v>
      </c>
    </row>
    <row r="11" spans="1:11" x14ac:dyDescent="0.3">
      <c r="A11" s="39" t="s">
        <v>64</v>
      </c>
      <c r="B11" s="15" t="s">
        <v>46</v>
      </c>
      <c r="C11" s="25">
        <v>1000</v>
      </c>
      <c r="D11" s="25">
        <f>31951-31951</f>
        <v>0</v>
      </c>
      <c r="E11" s="25">
        <f t="shared" si="0"/>
        <v>1000</v>
      </c>
      <c r="F11" s="25">
        <v>0</v>
      </c>
      <c r="G11" s="25">
        <f t="shared" ref="G11:G48" si="2">E11-F11</f>
        <v>1000</v>
      </c>
      <c r="H11" s="26"/>
      <c r="I11" s="25">
        <v>0</v>
      </c>
      <c r="J11" s="27"/>
      <c r="K11" s="25">
        <v>0</v>
      </c>
    </row>
    <row r="12" spans="1:11" x14ac:dyDescent="0.3">
      <c r="A12" s="39" t="s">
        <v>65</v>
      </c>
      <c r="B12" s="15" t="s">
        <v>11</v>
      </c>
      <c r="C12" s="25">
        <v>4020</v>
      </c>
      <c r="D12" s="25">
        <v>0</v>
      </c>
      <c r="E12" s="25">
        <f t="shared" si="0"/>
        <v>4020</v>
      </c>
      <c r="F12" s="25">
        <v>0</v>
      </c>
      <c r="G12" s="25">
        <f t="shared" si="2"/>
        <v>4020</v>
      </c>
      <c r="H12" s="26"/>
      <c r="I12" s="25">
        <v>0</v>
      </c>
      <c r="J12" s="27"/>
      <c r="K12" s="25">
        <v>0</v>
      </c>
    </row>
    <row r="13" spans="1:11" x14ac:dyDescent="0.3">
      <c r="A13" s="39" t="s">
        <v>66</v>
      </c>
      <c r="B13" s="15" t="s">
        <v>12</v>
      </c>
      <c r="C13" s="25">
        <v>64940</v>
      </c>
      <c r="D13" s="25">
        <v>41362</v>
      </c>
      <c r="E13" s="25">
        <f t="shared" si="0"/>
        <v>23578</v>
      </c>
      <c r="F13" s="25">
        <v>0</v>
      </c>
      <c r="G13" s="25">
        <f t="shared" si="2"/>
        <v>23578</v>
      </c>
      <c r="H13" s="26"/>
      <c r="I13" s="25">
        <v>0</v>
      </c>
      <c r="J13" s="27"/>
      <c r="K13" s="25">
        <v>0</v>
      </c>
    </row>
    <row r="14" spans="1:11" x14ac:dyDescent="0.3">
      <c r="A14" s="39" t="s">
        <v>67</v>
      </c>
      <c r="B14" s="15" t="s">
        <v>13</v>
      </c>
      <c r="C14" s="25">
        <v>3098</v>
      </c>
      <c r="D14" s="25">
        <v>976</v>
      </c>
      <c r="E14" s="25">
        <f t="shared" si="0"/>
        <v>2122</v>
      </c>
      <c r="F14" s="25">
        <v>0</v>
      </c>
      <c r="G14" s="25">
        <f t="shared" si="2"/>
        <v>2122</v>
      </c>
      <c r="H14" s="26"/>
      <c r="I14" s="25">
        <v>0</v>
      </c>
      <c r="J14" s="27"/>
      <c r="K14" s="25">
        <v>0</v>
      </c>
    </row>
    <row r="15" spans="1:11" x14ac:dyDescent="0.3">
      <c r="A15" s="39" t="s">
        <v>68</v>
      </c>
      <c r="B15" s="15" t="s">
        <v>60</v>
      </c>
      <c r="C15" s="25">
        <v>29700</v>
      </c>
      <c r="D15" s="25">
        <v>17975</v>
      </c>
      <c r="E15" s="25">
        <f t="shared" ref="E15" si="3">C15-D15</f>
        <v>11725</v>
      </c>
      <c r="F15" s="25">
        <v>11725</v>
      </c>
      <c r="G15" s="25">
        <f t="shared" ref="G15" si="4">E15-F15</f>
        <v>0</v>
      </c>
      <c r="H15" s="26"/>
      <c r="I15" s="25">
        <v>0</v>
      </c>
      <c r="J15" s="27"/>
      <c r="K15" s="25">
        <v>0</v>
      </c>
    </row>
    <row r="16" spans="1:11" x14ac:dyDescent="0.3">
      <c r="A16" s="39" t="s">
        <v>69</v>
      </c>
      <c r="B16" s="15" t="s">
        <v>14</v>
      </c>
      <c r="C16" s="25">
        <v>0</v>
      </c>
      <c r="D16" s="25">
        <v>0</v>
      </c>
      <c r="E16" s="25">
        <f t="shared" si="0"/>
        <v>0</v>
      </c>
      <c r="F16" s="25">
        <v>0</v>
      </c>
      <c r="G16" s="25">
        <f t="shared" si="2"/>
        <v>0</v>
      </c>
      <c r="H16" s="26"/>
      <c r="I16" s="25">
        <v>0</v>
      </c>
      <c r="J16" s="27"/>
      <c r="K16" s="25">
        <v>0</v>
      </c>
    </row>
    <row r="17" spans="1:11" x14ac:dyDescent="0.3">
      <c r="A17" s="39" t="s">
        <v>70</v>
      </c>
      <c r="B17" s="15" t="s">
        <v>15</v>
      </c>
      <c r="C17" s="25">
        <v>0</v>
      </c>
      <c r="D17" s="25">
        <v>0</v>
      </c>
      <c r="E17" s="25">
        <f t="shared" si="0"/>
        <v>0</v>
      </c>
      <c r="F17" s="25">
        <v>0</v>
      </c>
      <c r="G17" s="25">
        <f t="shared" si="2"/>
        <v>0</v>
      </c>
      <c r="H17" s="26"/>
      <c r="I17" s="25">
        <v>0</v>
      </c>
      <c r="J17" s="27"/>
      <c r="K17" s="25">
        <v>0</v>
      </c>
    </row>
    <row r="18" spans="1:11" x14ac:dyDescent="0.3">
      <c r="A18" s="39" t="s">
        <v>71</v>
      </c>
      <c r="B18" s="15" t="s">
        <v>16</v>
      </c>
      <c r="C18" s="25">
        <v>0</v>
      </c>
      <c r="D18" s="25">
        <v>0</v>
      </c>
      <c r="E18" s="25">
        <f t="shared" si="0"/>
        <v>0</v>
      </c>
      <c r="F18" s="25">
        <v>0</v>
      </c>
      <c r="G18" s="25">
        <f t="shared" si="2"/>
        <v>0</v>
      </c>
      <c r="H18" s="26"/>
      <c r="I18" s="25">
        <v>0</v>
      </c>
      <c r="J18" s="27"/>
      <c r="K18" s="25">
        <v>0</v>
      </c>
    </row>
    <row r="19" spans="1:11" x14ac:dyDescent="0.3">
      <c r="A19" s="39" t="s">
        <v>72</v>
      </c>
      <c r="B19" s="15" t="s">
        <v>17</v>
      </c>
      <c r="C19" s="25">
        <v>1236</v>
      </c>
      <c r="D19" s="25">
        <v>1121</v>
      </c>
      <c r="E19" s="25">
        <f t="shared" si="0"/>
        <v>115</v>
      </c>
      <c r="F19" s="25">
        <v>0</v>
      </c>
      <c r="G19" s="25">
        <f t="shared" si="2"/>
        <v>115</v>
      </c>
      <c r="H19" s="26"/>
      <c r="I19" s="25">
        <v>0</v>
      </c>
      <c r="J19" s="27"/>
      <c r="K19" s="25">
        <v>0</v>
      </c>
    </row>
    <row r="20" spans="1:11" x14ac:dyDescent="0.3">
      <c r="A20" s="39" t="s">
        <v>73</v>
      </c>
      <c r="B20" s="15" t="s">
        <v>48</v>
      </c>
      <c r="C20" s="25">
        <v>645</v>
      </c>
      <c r="D20" s="25">
        <v>0</v>
      </c>
      <c r="E20" s="25">
        <f t="shared" si="0"/>
        <v>645</v>
      </c>
      <c r="F20" s="25">
        <v>0</v>
      </c>
      <c r="G20" s="25">
        <f t="shared" si="2"/>
        <v>645</v>
      </c>
      <c r="H20" s="26"/>
      <c r="I20" s="25">
        <v>0</v>
      </c>
      <c r="J20" s="27"/>
      <c r="K20" s="25">
        <v>0</v>
      </c>
    </row>
    <row r="21" spans="1:11" x14ac:dyDescent="0.3">
      <c r="A21" s="39" t="s">
        <v>74</v>
      </c>
      <c r="B21" s="15" t="s">
        <v>18</v>
      </c>
      <c r="C21" s="25">
        <v>1000</v>
      </c>
      <c r="D21" s="25">
        <v>0</v>
      </c>
      <c r="E21" s="25">
        <f t="shared" si="0"/>
        <v>1000</v>
      </c>
      <c r="F21" s="25">
        <v>0</v>
      </c>
      <c r="G21" s="25">
        <f t="shared" si="2"/>
        <v>1000</v>
      </c>
      <c r="H21" s="26"/>
      <c r="I21" s="25">
        <v>0</v>
      </c>
      <c r="J21" s="27"/>
      <c r="K21" s="25">
        <v>0</v>
      </c>
    </row>
    <row r="22" spans="1:11" x14ac:dyDescent="0.3">
      <c r="A22" s="39" t="s">
        <v>75</v>
      </c>
      <c r="B22" s="15" t="s">
        <v>19</v>
      </c>
      <c r="C22" s="25">
        <v>0</v>
      </c>
      <c r="D22" s="25">
        <v>0</v>
      </c>
      <c r="E22" s="25">
        <f t="shared" si="0"/>
        <v>0</v>
      </c>
      <c r="F22" s="25">
        <v>0</v>
      </c>
      <c r="G22" s="25">
        <f t="shared" si="2"/>
        <v>0</v>
      </c>
      <c r="H22" s="26"/>
      <c r="I22" s="25">
        <v>0</v>
      </c>
      <c r="J22" s="27"/>
      <c r="K22" s="25">
        <v>0</v>
      </c>
    </row>
    <row r="23" spans="1:11" x14ac:dyDescent="0.3">
      <c r="A23" s="39" t="s">
        <v>76</v>
      </c>
      <c r="B23" s="15" t="s">
        <v>20</v>
      </c>
      <c r="C23" s="25">
        <v>0</v>
      </c>
      <c r="D23" s="25">
        <v>0</v>
      </c>
      <c r="E23" s="25">
        <f t="shared" si="0"/>
        <v>0</v>
      </c>
      <c r="F23" s="25">
        <v>0</v>
      </c>
      <c r="G23" s="25">
        <f t="shared" si="2"/>
        <v>0</v>
      </c>
      <c r="H23" s="26"/>
      <c r="I23" s="25">
        <v>0</v>
      </c>
      <c r="J23" s="27"/>
      <c r="K23" s="25">
        <v>0</v>
      </c>
    </row>
    <row r="24" spans="1:11" x14ac:dyDescent="0.3">
      <c r="A24" s="39" t="s">
        <v>77</v>
      </c>
      <c r="B24" s="15" t="s">
        <v>21</v>
      </c>
      <c r="C24" s="25">
        <v>18000</v>
      </c>
      <c r="D24" s="25">
        <v>11177</v>
      </c>
      <c r="E24" s="25">
        <f t="shared" si="0"/>
        <v>6823</v>
      </c>
      <c r="F24" s="25">
        <v>0</v>
      </c>
      <c r="G24" s="25">
        <f>E24-F24</f>
        <v>6823</v>
      </c>
      <c r="H24" s="26"/>
      <c r="I24" s="25">
        <v>0</v>
      </c>
      <c r="J24" s="27"/>
      <c r="K24" s="25">
        <v>6823</v>
      </c>
    </row>
    <row r="25" spans="1:11" x14ac:dyDescent="0.3">
      <c r="A25" s="39" t="s">
        <v>78</v>
      </c>
      <c r="B25" s="15" t="s">
        <v>61</v>
      </c>
      <c r="C25" s="25">
        <v>0</v>
      </c>
      <c r="D25" s="25">
        <v>280</v>
      </c>
      <c r="E25" s="25">
        <f t="shared" ref="E25" si="5">C25-D25</f>
        <v>-280</v>
      </c>
      <c r="F25" s="25">
        <v>0</v>
      </c>
      <c r="G25" s="25">
        <f>E25-F25</f>
        <v>-280</v>
      </c>
      <c r="H25" s="26"/>
      <c r="I25" s="25">
        <v>0</v>
      </c>
      <c r="J25" s="27"/>
      <c r="K25" s="25">
        <v>0</v>
      </c>
    </row>
    <row r="26" spans="1:11" x14ac:dyDescent="0.3">
      <c r="A26" s="39" t="s">
        <v>79</v>
      </c>
      <c r="B26" s="15" t="s">
        <v>22</v>
      </c>
      <c r="C26" s="25">
        <v>204</v>
      </c>
      <c r="D26" s="25">
        <v>0</v>
      </c>
      <c r="E26" s="25">
        <f t="shared" si="0"/>
        <v>204</v>
      </c>
      <c r="F26" s="25">
        <v>0</v>
      </c>
      <c r="G26" s="25">
        <f t="shared" si="2"/>
        <v>204</v>
      </c>
      <c r="H26" s="26"/>
      <c r="I26" s="25">
        <v>0</v>
      </c>
      <c r="J26" s="27"/>
      <c r="K26" s="25">
        <v>0</v>
      </c>
    </row>
    <row r="27" spans="1:11" x14ac:dyDescent="0.3">
      <c r="A27" s="39" t="s">
        <v>80</v>
      </c>
      <c r="B27" s="15" t="s">
        <v>23</v>
      </c>
      <c r="C27" s="25">
        <v>917</v>
      </c>
      <c r="D27" s="25">
        <v>0</v>
      </c>
      <c r="E27" s="25">
        <f t="shared" si="0"/>
        <v>917</v>
      </c>
      <c r="F27" s="25">
        <v>0</v>
      </c>
      <c r="G27" s="25">
        <f t="shared" si="2"/>
        <v>917</v>
      </c>
      <c r="H27" s="26"/>
      <c r="I27" s="25">
        <v>0</v>
      </c>
      <c r="J27" s="27"/>
      <c r="K27" s="25">
        <v>0</v>
      </c>
    </row>
    <row r="28" spans="1:11" x14ac:dyDescent="0.3">
      <c r="A28" s="39" t="s">
        <v>81</v>
      </c>
      <c r="B28" s="15" t="s">
        <v>24</v>
      </c>
      <c r="C28" s="25">
        <f>47918-43210</f>
        <v>4708</v>
      </c>
      <c r="D28" s="25">
        <v>0</v>
      </c>
      <c r="E28" s="25">
        <f t="shared" si="0"/>
        <v>4708</v>
      </c>
      <c r="F28" s="25">
        <v>0</v>
      </c>
      <c r="G28" s="25">
        <f t="shared" si="2"/>
        <v>4708</v>
      </c>
      <c r="H28" s="26"/>
      <c r="I28" s="25">
        <v>0</v>
      </c>
      <c r="J28" s="27"/>
      <c r="K28" s="25">
        <v>0</v>
      </c>
    </row>
    <row r="29" spans="1:11" x14ac:dyDescent="0.3">
      <c r="A29" s="39" t="s">
        <v>82</v>
      </c>
      <c r="B29" s="15" t="s">
        <v>25</v>
      </c>
      <c r="C29" s="25">
        <v>0</v>
      </c>
      <c r="D29" s="25">
        <v>0</v>
      </c>
      <c r="E29" s="25">
        <f t="shared" si="0"/>
        <v>0</v>
      </c>
      <c r="F29" s="25">
        <v>0</v>
      </c>
      <c r="G29" s="25">
        <f t="shared" si="2"/>
        <v>0</v>
      </c>
      <c r="H29" s="26"/>
      <c r="I29" s="25">
        <v>0</v>
      </c>
      <c r="J29" s="27"/>
      <c r="K29" s="25">
        <v>0</v>
      </c>
    </row>
    <row r="30" spans="1:11" x14ac:dyDescent="0.3">
      <c r="A30" s="39" t="s">
        <v>83</v>
      </c>
      <c r="B30" s="15" t="s">
        <v>26</v>
      </c>
      <c r="C30" s="25">
        <f>5688</f>
        <v>5688</v>
      </c>
      <c r="D30" s="25">
        <v>0</v>
      </c>
      <c r="E30" s="25">
        <f t="shared" si="0"/>
        <v>5688</v>
      </c>
      <c r="F30" s="25">
        <v>0</v>
      </c>
      <c r="G30" s="25">
        <f t="shared" si="2"/>
        <v>5688</v>
      </c>
      <c r="H30" s="26"/>
      <c r="I30" s="25">
        <v>0</v>
      </c>
      <c r="J30" s="27"/>
      <c r="K30" s="25">
        <v>0</v>
      </c>
    </row>
    <row r="31" spans="1:11" x14ac:dyDescent="0.3">
      <c r="A31" s="39" t="s">
        <v>84</v>
      </c>
      <c r="B31" s="15" t="s">
        <v>27</v>
      </c>
      <c r="C31" s="25">
        <v>1000</v>
      </c>
      <c r="D31" s="25">
        <v>0</v>
      </c>
      <c r="E31" s="25">
        <f t="shared" si="0"/>
        <v>1000</v>
      </c>
      <c r="F31" s="25">
        <v>0</v>
      </c>
      <c r="G31" s="25">
        <f t="shared" si="2"/>
        <v>1000</v>
      </c>
      <c r="H31" s="26"/>
      <c r="I31" s="25">
        <v>0</v>
      </c>
      <c r="J31" s="27"/>
      <c r="K31" s="25">
        <v>0</v>
      </c>
    </row>
    <row r="32" spans="1:11" x14ac:dyDescent="0.3">
      <c r="A32" s="39" t="s">
        <v>85</v>
      </c>
      <c r="B32" s="15" t="s">
        <v>28</v>
      </c>
      <c r="C32" s="25">
        <v>5000</v>
      </c>
      <c r="D32" s="25">
        <v>2903</v>
      </c>
      <c r="E32" s="25">
        <f t="shared" si="0"/>
        <v>2097</v>
      </c>
      <c r="F32" s="25">
        <v>2055</v>
      </c>
      <c r="G32" s="25">
        <f t="shared" si="2"/>
        <v>42</v>
      </c>
      <c r="H32" s="26"/>
      <c r="I32" s="25">
        <v>0</v>
      </c>
      <c r="J32" s="27"/>
      <c r="K32" s="25">
        <v>0</v>
      </c>
    </row>
    <row r="33" spans="1:11" x14ac:dyDescent="0.3">
      <c r="A33" s="39" t="s">
        <v>86</v>
      </c>
      <c r="B33" s="15" t="s">
        <v>29</v>
      </c>
      <c r="C33" s="25">
        <v>1493</v>
      </c>
      <c r="D33" s="25">
        <v>0</v>
      </c>
      <c r="E33" s="25">
        <f t="shared" si="0"/>
        <v>1493</v>
      </c>
      <c r="F33" s="25">
        <v>0</v>
      </c>
      <c r="G33" s="25">
        <f t="shared" si="2"/>
        <v>1493</v>
      </c>
      <c r="H33" s="26"/>
      <c r="I33" s="25">
        <v>0</v>
      </c>
      <c r="J33" s="27"/>
      <c r="K33" s="25">
        <v>0</v>
      </c>
    </row>
    <row r="34" spans="1:11" x14ac:dyDescent="0.3">
      <c r="A34" s="39" t="s">
        <v>87</v>
      </c>
      <c r="B34" s="15" t="s">
        <v>52</v>
      </c>
      <c r="C34" s="25">
        <v>0</v>
      </c>
      <c r="D34" s="25">
        <v>0</v>
      </c>
      <c r="E34" s="25">
        <f t="shared" ref="E34" si="6">C34-D34</f>
        <v>0</v>
      </c>
      <c r="F34" s="25">
        <v>0</v>
      </c>
      <c r="G34" s="25">
        <f t="shared" ref="G34" si="7">E34-F34</f>
        <v>0</v>
      </c>
      <c r="H34" s="26"/>
      <c r="I34" s="25">
        <v>0</v>
      </c>
      <c r="J34" s="27"/>
      <c r="K34" s="25">
        <v>0</v>
      </c>
    </row>
    <row r="35" spans="1:11" x14ac:dyDescent="0.3">
      <c r="A35" s="39" t="s">
        <v>88</v>
      </c>
      <c r="B35" s="15" t="s">
        <v>30</v>
      </c>
      <c r="C35" s="25">
        <v>0</v>
      </c>
      <c r="D35" s="25">
        <v>0</v>
      </c>
      <c r="E35" s="25">
        <f t="shared" si="0"/>
        <v>0</v>
      </c>
      <c r="F35" s="25">
        <v>0</v>
      </c>
      <c r="G35" s="25">
        <f t="shared" si="2"/>
        <v>0</v>
      </c>
      <c r="H35" s="26"/>
      <c r="I35" s="25">
        <v>0</v>
      </c>
      <c r="J35" s="27"/>
      <c r="K35" s="25">
        <v>0</v>
      </c>
    </row>
    <row r="36" spans="1:11" x14ac:dyDescent="0.3">
      <c r="A36" s="39" t="s">
        <v>89</v>
      </c>
      <c r="B36" s="15" t="s">
        <v>31</v>
      </c>
      <c r="C36" s="25">
        <v>0</v>
      </c>
      <c r="D36" s="25">
        <v>0</v>
      </c>
      <c r="E36" s="25">
        <f t="shared" si="0"/>
        <v>0</v>
      </c>
      <c r="F36" s="25">
        <v>0</v>
      </c>
      <c r="G36" s="25">
        <f t="shared" si="2"/>
        <v>0</v>
      </c>
      <c r="H36" s="26"/>
      <c r="I36" s="25">
        <v>0</v>
      </c>
      <c r="J36" s="27"/>
      <c r="K36" s="25">
        <v>0</v>
      </c>
    </row>
    <row r="37" spans="1:11" x14ac:dyDescent="0.3">
      <c r="A37" s="39" t="s">
        <v>90</v>
      </c>
      <c r="B37" s="15" t="s">
        <v>32</v>
      </c>
      <c r="C37" s="25">
        <v>0</v>
      </c>
      <c r="D37" s="25">
        <v>0</v>
      </c>
      <c r="E37" s="25">
        <f t="shared" si="0"/>
        <v>0</v>
      </c>
      <c r="F37" s="25">
        <v>0</v>
      </c>
      <c r="G37" s="25">
        <f t="shared" si="2"/>
        <v>0</v>
      </c>
      <c r="H37" s="26"/>
      <c r="I37" s="25">
        <v>0</v>
      </c>
      <c r="J37" s="27"/>
      <c r="K37" s="25">
        <v>0</v>
      </c>
    </row>
    <row r="38" spans="1:11" x14ac:dyDescent="0.3">
      <c r="A38" s="39" t="s">
        <v>91</v>
      </c>
      <c r="B38" s="15" t="s">
        <v>47</v>
      </c>
      <c r="C38" s="25">
        <f>3509-3412</f>
        <v>97</v>
      </c>
      <c r="D38" s="25">
        <v>0</v>
      </c>
      <c r="E38" s="25">
        <f t="shared" si="0"/>
        <v>97</v>
      </c>
      <c r="F38" s="25">
        <v>0</v>
      </c>
      <c r="G38" s="25">
        <f t="shared" si="2"/>
        <v>97</v>
      </c>
      <c r="H38" s="26"/>
      <c r="I38" s="25">
        <v>0</v>
      </c>
      <c r="J38" s="27"/>
      <c r="K38" s="25">
        <v>0</v>
      </c>
    </row>
    <row r="39" spans="1:11" x14ac:dyDescent="0.3">
      <c r="A39" s="39" t="s">
        <v>92</v>
      </c>
      <c r="B39" s="15" t="s">
        <v>33</v>
      </c>
      <c r="C39" s="25">
        <v>0</v>
      </c>
      <c r="D39" s="25">
        <v>0</v>
      </c>
      <c r="E39" s="25">
        <f t="shared" si="0"/>
        <v>0</v>
      </c>
      <c r="F39" s="25">
        <v>0</v>
      </c>
      <c r="G39" s="25">
        <f t="shared" si="2"/>
        <v>0</v>
      </c>
      <c r="H39" s="26"/>
      <c r="I39" s="25">
        <v>0</v>
      </c>
      <c r="J39" s="27"/>
      <c r="K39" s="25">
        <v>0</v>
      </c>
    </row>
    <row r="40" spans="1:11" x14ac:dyDescent="0.3">
      <c r="A40" s="39" t="s">
        <v>93</v>
      </c>
      <c r="B40" s="15" t="s">
        <v>57</v>
      </c>
      <c r="C40" s="25">
        <f>528063-114462+37375+57440-20529</f>
        <v>487887</v>
      </c>
      <c r="D40" s="25">
        <f>272509+31951</f>
        <v>304460</v>
      </c>
      <c r="E40" s="25">
        <f t="shared" ref="E40" si="8">C40-D40</f>
        <v>183427</v>
      </c>
      <c r="F40" s="25">
        <f>142533+45220</f>
        <v>187753</v>
      </c>
      <c r="G40" s="25">
        <f t="shared" ref="G40" si="9">E40-F40</f>
        <v>-4326</v>
      </c>
      <c r="H40" s="26"/>
      <c r="I40" s="25">
        <v>54715</v>
      </c>
      <c r="J40" s="27"/>
      <c r="K40" s="25">
        <v>0</v>
      </c>
    </row>
    <row r="41" spans="1:11" x14ac:dyDescent="0.3">
      <c r="A41" s="39" t="s">
        <v>94</v>
      </c>
      <c r="B41" s="15" t="s">
        <v>34</v>
      </c>
      <c r="C41" s="25">
        <v>0</v>
      </c>
      <c r="D41" s="25">
        <v>0</v>
      </c>
      <c r="E41" s="25">
        <f t="shared" si="0"/>
        <v>0</v>
      </c>
      <c r="F41" s="25">
        <v>0</v>
      </c>
      <c r="G41" s="25">
        <f t="shared" si="2"/>
        <v>0</v>
      </c>
      <c r="H41" s="26"/>
      <c r="I41" s="25">
        <v>0</v>
      </c>
      <c r="J41" s="27"/>
      <c r="K41" s="25">
        <v>0</v>
      </c>
    </row>
    <row r="42" spans="1:11" x14ac:dyDescent="0.3">
      <c r="A42" s="39" t="s">
        <v>95</v>
      </c>
      <c r="B42" s="15" t="s">
        <v>35</v>
      </c>
      <c r="C42" s="25">
        <v>0</v>
      </c>
      <c r="D42" s="25">
        <v>0</v>
      </c>
      <c r="E42" s="25">
        <f t="shared" si="0"/>
        <v>0</v>
      </c>
      <c r="F42" s="25">
        <v>0</v>
      </c>
      <c r="G42" s="25">
        <f t="shared" si="2"/>
        <v>0</v>
      </c>
      <c r="H42" s="26"/>
      <c r="I42" s="25">
        <v>0</v>
      </c>
      <c r="J42" s="27"/>
      <c r="K42" s="25">
        <v>0</v>
      </c>
    </row>
    <row r="43" spans="1:11" x14ac:dyDescent="0.3">
      <c r="A43" s="39" t="s">
        <v>96</v>
      </c>
      <c r="B43" s="15" t="s">
        <v>56</v>
      </c>
      <c r="C43" s="25">
        <v>1000</v>
      </c>
      <c r="D43" s="25">
        <v>441</v>
      </c>
      <c r="E43" s="25">
        <f t="shared" si="0"/>
        <v>559</v>
      </c>
      <c r="F43" s="25">
        <v>0</v>
      </c>
      <c r="G43" s="25">
        <f>E43-F43</f>
        <v>559</v>
      </c>
      <c r="H43" s="26"/>
      <c r="I43" s="25"/>
      <c r="J43" s="27"/>
      <c r="K43" s="25">
        <v>0</v>
      </c>
    </row>
    <row r="44" spans="1:11" x14ac:dyDescent="0.3">
      <c r="A44" s="39" t="s">
        <v>97</v>
      </c>
      <c r="B44" s="15" t="s">
        <v>37</v>
      </c>
      <c r="C44" s="25">
        <v>0</v>
      </c>
      <c r="D44" s="25">
        <v>0</v>
      </c>
      <c r="E44" s="25">
        <f t="shared" si="0"/>
        <v>0</v>
      </c>
      <c r="F44" s="25">
        <v>0</v>
      </c>
      <c r="G44" s="25">
        <f t="shared" si="2"/>
        <v>0</v>
      </c>
      <c r="H44" s="26"/>
      <c r="I44" s="25">
        <v>0</v>
      </c>
      <c r="J44" s="27"/>
      <c r="K44" s="25">
        <v>0</v>
      </c>
    </row>
    <row r="45" spans="1:11" x14ac:dyDescent="0.3">
      <c r="A45" s="39" t="s">
        <v>98</v>
      </c>
      <c r="B45" s="15" t="s">
        <v>38</v>
      </c>
      <c r="C45" s="25">
        <v>0</v>
      </c>
      <c r="D45" s="25">
        <v>0</v>
      </c>
      <c r="E45" s="25">
        <f t="shared" si="0"/>
        <v>0</v>
      </c>
      <c r="F45" s="25">
        <v>0</v>
      </c>
      <c r="G45" s="25">
        <f t="shared" si="2"/>
        <v>0</v>
      </c>
      <c r="H45" s="26"/>
      <c r="I45" s="25">
        <v>0</v>
      </c>
      <c r="J45" s="27"/>
      <c r="K45" s="25">
        <v>0</v>
      </c>
    </row>
    <row r="46" spans="1:11" x14ac:dyDescent="0.3">
      <c r="A46" s="39" t="s">
        <v>99</v>
      </c>
      <c r="B46" s="15" t="s">
        <v>39</v>
      </c>
      <c r="C46" s="25">
        <v>44</v>
      </c>
      <c r="D46" s="25">
        <v>0</v>
      </c>
      <c r="E46" s="25">
        <f t="shared" si="0"/>
        <v>44</v>
      </c>
      <c r="F46" s="25">
        <v>0</v>
      </c>
      <c r="G46" s="25">
        <f>E46-F46</f>
        <v>44</v>
      </c>
      <c r="H46" s="26"/>
      <c r="I46" s="25">
        <v>0</v>
      </c>
      <c r="J46" s="27"/>
      <c r="K46" s="25">
        <v>0</v>
      </c>
    </row>
    <row r="47" spans="1:11" x14ac:dyDescent="0.3">
      <c r="A47" s="39" t="s">
        <v>100</v>
      </c>
      <c r="B47" s="15" t="s">
        <v>40</v>
      </c>
      <c r="C47" s="25">
        <v>0</v>
      </c>
      <c r="D47" s="25">
        <v>0</v>
      </c>
      <c r="E47" s="25">
        <f t="shared" si="0"/>
        <v>0</v>
      </c>
      <c r="F47" s="25">
        <v>0</v>
      </c>
      <c r="G47" s="25">
        <f t="shared" si="2"/>
        <v>0</v>
      </c>
      <c r="H47" s="26"/>
      <c r="I47" s="25">
        <v>0</v>
      </c>
      <c r="J47" s="27"/>
      <c r="K47" s="25">
        <v>0</v>
      </c>
    </row>
    <row r="48" spans="1:11" x14ac:dyDescent="0.3">
      <c r="A48" s="39" t="s">
        <v>101</v>
      </c>
      <c r="B48" s="15" t="s">
        <v>41</v>
      </c>
      <c r="C48" s="25">
        <v>0</v>
      </c>
      <c r="D48" s="25">
        <v>0</v>
      </c>
      <c r="E48" s="25">
        <f t="shared" si="0"/>
        <v>0</v>
      </c>
      <c r="F48" s="25">
        <v>0</v>
      </c>
      <c r="G48" s="25">
        <f t="shared" si="2"/>
        <v>0</v>
      </c>
      <c r="H48" s="26"/>
      <c r="I48" s="25">
        <v>0</v>
      </c>
      <c r="J48" s="27"/>
      <c r="K48" s="25">
        <v>0</v>
      </c>
    </row>
    <row r="49" spans="1:11" x14ac:dyDescent="0.3">
      <c r="A49" s="39" t="s">
        <v>102</v>
      </c>
      <c r="B49" s="15" t="s">
        <v>53</v>
      </c>
      <c r="C49" s="25">
        <v>0</v>
      </c>
      <c r="D49" s="25">
        <v>0</v>
      </c>
      <c r="E49" s="25">
        <f t="shared" ref="E49" si="10">C49-D49</f>
        <v>0</v>
      </c>
      <c r="F49" s="25">
        <v>0</v>
      </c>
      <c r="G49" s="25">
        <f t="shared" ref="G49" si="11">E49-F49</f>
        <v>0</v>
      </c>
      <c r="H49" s="26"/>
      <c r="I49" s="25">
        <v>0</v>
      </c>
      <c r="J49" s="27"/>
      <c r="K49" s="25">
        <v>0</v>
      </c>
    </row>
    <row r="50" spans="1:11" x14ac:dyDescent="0.3">
      <c r="A50" s="39" t="s">
        <v>103</v>
      </c>
      <c r="B50" s="15" t="s">
        <v>42</v>
      </c>
      <c r="C50" s="25">
        <v>0</v>
      </c>
      <c r="D50" s="25">
        <v>0</v>
      </c>
      <c r="E50" s="25">
        <f t="shared" si="0"/>
        <v>0</v>
      </c>
      <c r="F50" s="25">
        <v>0</v>
      </c>
      <c r="G50" s="25">
        <f>E50-F50</f>
        <v>0</v>
      </c>
      <c r="H50" s="26"/>
      <c r="I50" s="25">
        <v>0</v>
      </c>
      <c r="J50" s="27"/>
      <c r="K50" s="25">
        <v>0</v>
      </c>
    </row>
    <row r="51" spans="1:11" s="24" customFormat="1" x14ac:dyDescent="0.3">
      <c r="A51" s="36"/>
      <c r="B51" s="15" t="s">
        <v>43</v>
      </c>
      <c r="C51" s="23">
        <f>SUM(C9:C50)</f>
        <v>632728</v>
      </c>
      <c r="D51" s="23">
        <v>380695</v>
      </c>
      <c r="E51" s="23">
        <f>C51-D51</f>
        <v>252033</v>
      </c>
      <c r="F51" s="23">
        <f t="shared" ref="F51:K51" si="12">SUM(F9:F50)</f>
        <v>201533</v>
      </c>
      <c r="G51" s="17">
        <f t="shared" si="12"/>
        <v>50500</v>
      </c>
      <c r="H51" s="17">
        <f t="shared" si="12"/>
        <v>0</v>
      </c>
      <c r="I51" s="17">
        <f t="shared" si="12"/>
        <v>54715</v>
      </c>
      <c r="J51" s="17">
        <f t="shared" si="12"/>
        <v>0</v>
      </c>
      <c r="K51" s="17">
        <f t="shared" si="12"/>
        <v>6823</v>
      </c>
    </row>
    <row r="52" spans="1:11" x14ac:dyDescent="0.3">
      <c r="B52" s="18" t="s">
        <v>44</v>
      </c>
      <c r="D52" s="19"/>
      <c r="F52" s="20"/>
      <c r="H52" s="19"/>
      <c r="I52" s="21"/>
      <c r="J52" s="21"/>
      <c r="K52" s="19"/>
    </row>
    <row r="53" spans="1:11" x14ac:dyDescent="0.3">
      <c r="B53" s="18"/>
      <c r="D53" s="19"/>
      <c r="F53" s="20"/>
      <c r="H53" s="19"/>
      <c r="I53" s="21"/>
      <c r="J53" s="21"/>
      <c r="K53" s="19"/>
    </row>
    <row r="54" spans="1:11" outlineLevel="1" x14ac:dyDescent="0.3">
      <c r="A54" s="43" t="s">
        <v>59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</row>
    <row r="55" spans="1:11" outlineLevel="1" x14ac:dyDescent="0.3">
      <c r="A55" s="43" t="s">
        <v>0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</row>
    <row r="56" spans="1:11" outlineLevel="1" x14ac:dyDescent="0.3">
      <c r="A56" s="43" t="s">
        <v>104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</row>
    <row r="57" spans="1:11" outlineLevel="1" x14ac:dyDescent="0.3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</row>
    <row r="58" spans="1:11" outlineLevel="1" x14ac:dyDescent="0.3">
      <c r="A58" s="43" t="s">
        <v>51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</row>
    <row r="59" spans="1:11" ht="15" outlineLevel="1" thickBot="1" x14ac:dyDescent="0.35">
      <c r="A59" s="30"/>
      <c r="B59" s="3"/>
      <c r="C59" s="2"/>
      <c r="D59" s="2"/>
      <c r="E59" s="1"/>
      <c r="F59" s="3"/>
      <c r="G59" s="1"/>
      <c r="H59" s="1"/>
      <c r="I59" s="4"/>
      <c r="J59" s="5"/>
      <c r="K59" s="6"/>
    </row>
    <row r="60" spans="1:11" ht="27.6" outlineLevel="1" thickBot="1" x14ac:dyDescent="0.35">
      <c r="A60" s="31"/>
      <c r="B60" s="32"/>
      <c r="C60" s="40" t="s">
        <v>1</v>
      </c>
      <c r="D60" s="41"/>
      <c r="E60" s="41"/>
      <c r="F60" s="41"/>
      <c r="G60" s="42"/>
      <c r="H60" s="7"/>
      <c r="I60" s="8" t="s">
        <v>2</v>
      </c>
      <c r="J60" s="7"/>
      <c r="K60" s="9" t="s">
        <v>49</v>
      </c>
    </row>
    <row r="61" spans="1:11" ht="30.45" customHeight="1" outlineLevel="1" thickBot="1" x14ac:dyDescent="0.35">
      <c r="A61" s="33" t="s">
        <v>3</v>
      </c>
      <c r="B61" s="33" t="s">
        <v>4</v>
      </c>
      <c r="C61" s="29" t="s">
        <v>5</v>
      </c>
      <c r="D61" s="10" t="s">
        <v>6</v>
      </c>
      <c r="E61" s="11" t="s">
        <v>7</v>
      </c>
      <c r="F61" s="11" t="s">
        <v>8</v>
      </c>
      <c r="G61" s="12" t="s">
        <v>9</v>
      </c>
      <c r="H61" s="13"/>
      <c r="I61" s="14" t="s">
        <v>6</v>
      </c>
      <c r="J61" s="13"/>
      <c r="K61" s="9" t="s">
        <v>6</v>
      </c>
    </row>
    <row r="62" spans="1:11" outlineLevel="1" x14ac:dyDescent="0.3">
      <c r="A62" s="34" t="s">
        <v>62</v>
      </c>
      <c r="B62" s="35" t="s">
        <v>10</v>
      </c>
      <c r="C62" s="25">
        <v>51</v>
      </c>
      <c r="D62" s="25">
        <v>0</v>
      </c>
      <c r="E62" s="25">
        <v>51</v>
      </c>
      <c r="F62" s="25">
        <v>0</v>
      </c>
      <c r="G62" s="28">
        <v>51</v>
      </c>
      <c r="H62" s="27"/>
      <c r="I62" s="25">
        <v>0</v>
      </c>
      <c r="J62" s="27"/>
      <c r="K62" s="25">
        <v>0</v>
      </c>
    </row>
    <row r="63" spans="1:11" outlineLevel="1" x14ac:dyDescent="0.3">
      <c r="A63" s="34" t="s">
        <v>63</v>
      </c>
      <c r="B63" s="16" t="s">
        <v>58</v>
      </c>
      <c r="C63" s="25">
        <v>1000</v>
      </c>
      <c r="D63" s="25">
        <v>0</v>
      </c>
      <c r="E63" s="25">
        <v>1000</v>
      </c>
      <c r="F63" s="25">
        <v>0</v>
      </c>
      <c r="G63" s="25">
        <v>1000</v>
      </c>
      <c r="H63" s="27"/>
      <c r="I63" s="25">
        <v>0</v>
      </c>
      <c r="J63" s="27"/>
      <c r="K63" s="25">
        <v>0</v>
      </c>
    </row>
    <row r="64" spans="1:11" outlineLevel="1" x14ac:dyDescent="0.3">
      <c r="A64" s="16" t="s">
        <v>64</v>
      </c>
      <c r="B64" s="15" t="s">
        <v>46</v>
      </c>
      <c r="C64" s="25">
        <v>1000</v>
      </c>
      <c r="D64" s="25">
        <v>0</v>
      </c>
      <c r="E64" s="25">
        <v>1000</v>
      </c>
      <c r="F64" s="25">
        <v>0</v>
      </c>
      <c r="G64" s="25">
        <v>1000</v>
      </c>
      <c r="H64" s="26"/>
      <c r="I64" s="25">
        <v>0</v>
      </c>
      <c r="J64" s="27"/>
      <c r="K64" s="25">
        <v>0</v>
      </c>
    </row>
    <row r="65" spans="1:11" outlineLevel="1" x14ac:dyDescent="0.3">
      <c r="A65" s="16" t="s">
        <v>65</v>
      </c>
      <c r="B65" s="15" t="s">
        <v>11</v>
      </c>
      <c r="C65" s="25">
        <v>4020</v>
      </c>
      <c r="D65" s="25">
        <v>0</v>
      </c>
      <c r="E65" s="25">
        <v>4020</v>
      </c>
      <c r="F65" s="25">
        <v>0</v>
      </c>
      <c r="G65" s="25">
        <v>4020</v>
      </c>
      <c r="H65" s="26"/>
      <c r="I65" s="25">
        <v>0</v>
      </c>
      <c r="J65" s="27"/>
      <c r="K65" s="25">
        <v>0</v>
      </c>
    </row>
    <row r="66" spans="1:11" outlineLevel="1" x14ac:dyDescent="0.3">
      <c r="A66" s="16" t="s">
        <v>66</v>
      </c>
      <c r="B66" s="15" t="s">
        <v>12</v>
      </c>
      <c r="C66" s="25">
        <v>64940</v>
      </c>
      <c r="D66" s="25">
        <v>37395</v>
      </c>
      <c r="E66" s="25">
        <v>27545</v>
      </c>
      <c r="F66" s="25">
        <v>0</v>
      </c>
      <c r="G66" s="25">
        <v>27545</v>
      </c>
      <c r="H66" s="26"/>
      <c r="I66" s="25">
        <v>0</v>
      </c>
      <c r="J66" s="27"/>
      <c r="K66" s="25">
        <v>0</v>
      </c>
    </row>
    <row r="67" spans="1:11" outlineLevel="1" x14ac:dyDescent="0.3">
      <c r="A67" s="16" t="s">
        <v>67</v>
      </c>
      <c r="B67" s="15" t="s">
        <v>13</v>
      </c>
      <c r="C67" s="25">
        <v>3098</v>
      </c>
      <c r="D67" s="25">
        <v>976</v>
      </c>
      <c r="E67" s="25">
        <v>2122</v>
      </c>
      <c r="F67" s="25">
        <v>0</v>
      </c>
      <c r="G67" s="25">
        <v>2122</v>
      </c>
      <c r="H67" s="26"/>
      <c r="I67" s="25">
        <v>0</v>
      </c>
      <c r="J67" s="27"/>
      <c r="K67" s="25">
        <v>0</v>
      </c>
    </row>
    <row r="68" spans="1:11" outlineLevel="1" x14ac:dyDescent="0.3">
      <c r="A68" s="16" t="s">
        <v>68</v>
      </c>
      <c r="B68" s="15" t="s">
        <v>60</v>
      </c>
      <c r="C68" s="25">
        <v>29700</v>
      </c>
      <c r="D68" s="25">
        <v>15500</v>
      </c>
      <c r="E68" s="25">
        <v>14200</v>
      </c>
      <c r="F68" s="25">
        <v>12375</v>
      </c>
      <c r="G68" s="25">
        <v>1825</v>
      </c>
      <c r="H68" s="26"/>
      <c r="I68" s="25">
        <v>0</v>
      </c>
      <c r="J68" s="27"/>
      <c r="K68" s="25">
        <v>0</v>
      </c>
    </row>
    <row r="69" spans="1:11" outlineLevel="1" x14ac:dyDescent="0.3">
      <c r="A69" s="16" t="s">
        <v>69</v>
      </c>
      <c r="B69" s="15" t="s">
        <v>14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6"/>
      <c r="I69" s="25">
        <v>0</v>
      </c>
      <c r="J69" s="27"/>
      <c r="K69" s="25">
        <v>0</v>
      </c>
    </row>
    <row r="70" spans="1:11" outlineLevel="1" x14ac:dyDescent="0.3">
      <c r="A70" s="16" t="s">
        <v>70</v>
      </c>
      <c r="B70" s="15" t="s">
        <v>15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6"/>
      <c r="I70" s="25">
        <v>0</v>
      </c>
      <c r="J70" s="27"/>
      <c r="K70" s="25">
        <v>0</v>
      </c>
    </row>
    <row r="71" spans="1:11" outlineLevel="1" x14ac:dyDescent="0.3">
      <c r="A71" s="16" t="s">
        <v>71</v>
      </c>
      <c r="B71" s="15" t="s">
        <v>16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6"/>
      <c r="I71" s="25">
        <v>0</v>
      </c>
      <c r="J71" s="27"/>
      <c r="K71" s="25">
        <v>0</v>
      </c>
    </row>
    <row r="72" spans="1:11" outlineLevel="1" x14ac:dyDescent="0.3">
      <c r="A72" s="16" t="s">
        <v>72</v>
      </c>
      <c r="B72" s="15" t="s">
        <v>17</v>
      </c>
      <c r="C72" s="25">
        <v>1236</v>
      </c>
      <c r="D72" s="25">
        <v>571</v>
      </c>
      <c r="E72" s="25">
        <v>665</v>
      </c>
      <c r="F72" s="25">
        <v>0</v>
      </c>
      <c r="G72" s="25">
        <v>665</v>
      </c>
      <c r="H72" s="26"/>
      <c r="I72" s="25">
        <v>0</v>
      </c>
      <c r="J72" s="27"/>
      <c r="K72" s="25">
        <v>0</v>
      </c>
    </row>
    <row r="73" spans="1:11" outlineLevel="1" x14ac:dyDescent="0.3">
      <c r="A73" s="16" t="s">
        <v>73</v>
      </c>
      <c r="B73" s="15" t="s">
        <v>48</v>
      </c>
      <c r="C73" s="25">
        <v>645</v>
      </c>
      <c r="D73" s="25">
        <v>0</v>
      </c>
      <c r="E73" s="25">
        <v>645</v>
      </c>
      <c r="F73" s="25">
        <v>0</v>
      </c>
      <c r="G73" s="25">
        <v>645</v>
      </c>
      <c r="H73" s="26"/>
      <c r="I73" s="25">
        <v>0</v>
      </c>
      <c r="J73" s="27"/>
      <c r="K73" s="25">
        <v>0</v>
      </c>
    </row>
    <row r="74" spans="1:11" outlineLevel="1" x14ac:dyDescent="0.3">
      <c r="A74" s="16" t="s">
        <v>74</v>
      </c>
      <c r="B74" s="15" t="s">
        <v>18</v>
      </c>
      <c r="C74" s="25">
        <v>1000</v>
      </c>
      <c r="D74" s="25">
        <v>0</v>
      </c>
      <c r="E74" s="25">
        <v>1000</v>
      </c>
      <c r="F74" s="25">
        <v>0</v>
      </c>
      <c r="G74" s="25">
        <v>1000</v>
      </c>
      <c r="H74" s="26"/>
      <c r="I74" s="25">
        <v>0</v>
      </c>
      <c r="J74" s="27"/>
      <c r="K74" s="25">
        <v>0</v>
      </c>
    </row>
    <row r="75" spans="1:11" outlineLevel="1" x14ac:dyDescent="0.3">
      <c r="A75" s="16" t="s">
        <v>75</v>
      </c>
      <c r="B75" s="15" t="s">
        <v>19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6"/>
      <c r="I75" s="25">
        <v>0</v>
      </c>
      <c r="J75" s="27"/>
      <c r="K75" s="25">
        <v>0</v>
      </c>
    </row>
    <row r="76" spans="1:11" outlineLevel="1" x14ac:dyDescent="0.3">
      <c r="A76" s="16" t="s">
        <v>76</v>
      </c>
      <c r="B76" s="15" t="s">
        <v>20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6"/>
      <c r="I76" s="25">
        <v>0</v>
      </c>
      <c r="J76" s="27"/>
      <c r="K76" s="25">
        <v>0</v>
      </c>
    </row>
    <row r="77" spans="1:11" outlineLevel="1" x14ac:dyDescent="0.3">
      <c r="A77" s="16" t="s">
        <v>77</v>
      </c>
      <c r="B77" s="15" t="s">
        <v>21</v>
      </c>
      <c r="C77" s="25">
        <v>18000</v>
      </c>
      <c r="D77" s="25">
        <v>11177</v>
      </c>
      <c r="E77" s="25">
        <v>6823</v>
      </c>
      <c r="F77" s="25">
        <v>0</v>
      </c>
      <c r="G77" s="25">
        <v>6823</v>
      </c>
      <c r="H77" s="26"/>
      <c r="I77" s="25">
        <v>0</v>
      </c>
      <c r="J77" s="27"/>
      <c r="K77" s="25">
        <v>6823</v>
      </c>
    </row>
    <row r="78" spans="1:11" outlineLevel="1" x14ac:dyDescent="0.3">
      <c r="A78" s="16" t="s">
        <v>78</v>
      </c>
      <c r="B78" s="15" t="s">
        <v>61</v>
      </c>
      <c r="C78" s="25">
        <v>0</v>
      </c>
      <c r="D78" s="25">
        <v>280</v>
      </c>
      <c r="E78" s="25">
        <v>-280</v>
      </c>
      <c r="F78" s="25">
        <v>0</v>
      </c>
      <c r="G78" s="25">
        <v>-280</v>
      </c>
      <c r="H78" s="26"/>
      <c r="I78" s="25">
        <v>0</v>
      </c>
      <c r="J78" s="27"/>
      <c r="K78" s="25">
        <v>0</v>
      </c>
    </row>
    <row r="79" spans="1:11" outlineLevel="1" x14ac:dyDescent="0.3">
      <c r="A79" s="16" t="s">
        <v>79</v>
      </c>
      <c r="B79" s="15" t="s">
        <v>22</v>
      </c>
      <c r="C79" s="25">
        <v>204</v>
      </c>
      <c r="D79" s="25">
        <v>0</v>
      </c>
      <c r="E79" s="25">
        <v>204</v>
      </c>
      <c r="F79" s="25">
        <v>0</v>
      </c>
      <c r="G79" s="25">
        <v>204</v>
      </c>
      <c r="H79" s="26"/>
      <c r="I79" s="25">
        <v>0</v>
      </c>
      <c r="J79" s="27"/>
      <c r="K79" s="25">
        <v>0</v>
      </c>
    </row>
    <row r="80" spans="1:11" outlineLevel="1" x14ac:dyDescent="0.3">
      <c r="A80" s="16" t="s">
        <v>80</v>
      </c>
      <c r="B80" s="15" t="s">
        <v>23</v>
      </c>
      <c r="C80" s="25">
        <v>917</v>
      </c>
      <c r="D80" s="25">
        <v>0</v>
      </c>
      <c r="E80" s="25">
        <v>917</v>
      </c>
      <c r="F80" s="25">
        <v>0</v>
      </c>
      <c r="G80" s="25">
        <v>917</v>
      </c>
      <c r="H80" s="26"/>
      <c r="I80" s="25">
        <v>0</v>
      </c>
      <c r="J80" s="27"/>
      <c r="K80" s="25">
        <v>0</v>
      </c>
    </row>
    <row r="81" spans="1:11" outlineLevel="1" x14ac:dyDescent="0.3">
      <c r="A81" s="16" t="s">
        <v>81</v>
      </c>
      <c r="B81" s="15" t="s">
        <v>24</v>
      </c>
      <c r="C81" s="25">
        <v>4708</v>
      </c>
      <c r="D81" s="25">
        <v>0</v>
      </c>
      <c r="E81" s="25">
        <v>4708</v>
      </c>
      <c r="F81" s="25">
        <v>0</v>
      </c>
      <c r="G81" s="25">
        <v>4708</v>
      </c>
      <c r="H81" s="26"/>
      <c r="I81" s="25">
        <v>0</v>
      </c>
      <c r="J81" s="27"/>
      <c r="K81" s="25">
        <v>0</v>
      </c>
    </row>
    <row r="82" spans="1:11" outlineLevel="1" x14ac:dyDescent="0.3">
      <c r="A82" s="16" t="s">
        <v>82</v>
      </c>
      <c r="B82" s="15" t="s">
        <v>25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6"/>
      <c r="I82" s="25">
        <v>0</v>
      </c>
      <c r="J82" s="27"/>
      <c r="K82" s="25">
        <v>0</v>
      </c>
    </row>
    <row r="83" spans="1:11" outlineLevel="1" x14ac:dyDescent="0.3">
      <c r="A83" s="16" t="s">
        <v>83</v>
      </c>
      <c r="B83" s="15" t="s">
        <v>26</v>
      </c>
      <c r="C83" s="25">
        <v>5688</v>
      </c>
      <c r="D83" s="25">
        <v>0</v>
      </c>
      <c r="E83" s="25">
        <v>5688</v>
      </c>
      <c r="F83" s="25">
        <v>0</v>
      </c>
      <c r="G83" s="25">
        <v>5688</v>
      </c>
      <c r="H83" s="26"/>
      <c r="I83" s="25">
        <v>0</v>
      </c>
      <c r="J83" s="27"/>
      <c r="K83" s="25">
        <v>0</v>
      </c>
    </row>
    <row r="84" spans="1:11" outlineLevel="1" x14ac:dyDescent="0.3">
      <c r="A84" s="16" t="s">
        <v>84</v>
      </c>
      <c r="B84" s="15" t="s">
        <v>27</v>
      </c>
      <c r="C84" s="25">
        <v>1000</v>
      </c>
      <c r="D84" s="25">
        <v>0</v>
      </c>
      <c r="E84" s="25">
        <v>1000</v>
      </c>
      <c r="F84" s="25">
        <v>0</v>
      </c>
      <c r="G84" s="25">
        <v>1000</v>
      </c>
      <c r="H84" s="26"/>
      <c r="I84" s="25">
        <v>0</v>
      </c>
      <c r="J84" s="27"/>
      <c r="K84" s="25">
        <v>0</v>
      </c>
    </row>
    <row r="85" spans="1:11" outlineLevel="1" x14ac:dyDescent="0.3">
      <c r="A85" s="16" t="s">
        <v>85</v>
      </c>
      <c r="B85" s="15" t="s">
        <v>28</v>
      </c>
      <c r="C85" s="25">
        <v>5000</v>
      </c>
      <c r="D85" s="25">
        <v>2903</v>
      </c>
      <c r="E85" s="25">
        <v>2097</v>
      </c>
      <c r="F85" s="25">
        <v>2055</v>
      </c>
      <c r="G85" s="25">
        <v>42</v>
      </c>
      <c r="H85" s="26"/>
      <c r="I85" s="25">
        <v>0</v>
      </c>
      <c r="J85" s="27"/>
      <c r="K85" s="25">
        <v>0</v>
      </c>
    </row>
    <row r="86" spans="1:11" outlineLevel="1" x14ac:dyDescent="0.3">
      <c r="A86" s="16" t="s">
        <v>86</v>
      </c>
      <c r="B86" s="15" t="s">
        <v>29</v>
      </c>
      <c r="C86" s="25">
        <v>1493</v>
      </c>
      <c r="D86" s="25">
        <v>0</v>
      </c>
      <c r="E86" s="25">
        <v>1493</v>
      </c>
      <c r="F86" s="25">
        <v>0</v>
      </c>
      <c r="G86" s="25">
        <v>1493</v>
      </c>
      <c r="H86" s="26"/>
      <c r="I86" s="25">
        <v>0</v>
      </c>
      <c r="J86" s="27"/>
      <c r="K86" s="25">
        <v>0</v>
      </c>
    </row>
    <row r="87" spans="1:11" outlineLevel="1" x14ac:dyDescent="0.3">
      <c r="A87" s="16" t="s">
        <v>87</v>
      </c>
      <c r="B87" s="15" t="s">
        <v>52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6"/>
      <c r="I87" s="25">
        <v>0</v>
      </c>
      <c r="J87" s="27"/>
      <c r="K87" s="25">
        <v>0</v>
      </c>
    </row>
    <row r="88" spans="1:11" outlineLevel="1" x14ac:dyDescent="0.3">
      <c r="A88" s="16" t="s">
        <v>88</v>
      </c>
      <c r="B88" s="15" t="s">
        <v>30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6"/>
      <c r="I88" s="25">
        <v>0</v>
      </c>
      <c r="J88" s="27"/>
      <c r="K88" s="25">
        <v>0</v>
      </c>
    </row>
    <row r="89" spans="1:11" outlineLevel="1" x14ac:dyDescent="0.3">
      <c r="A89" s="16" t="s">
        <v>89</v>
      </c>
      <c r="B89" s="15" t="s">
        <v>31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6"/>
      <c r="I89" s="25">
        <v>0</v>
      </c>
      <c r="J89" s="27"/>
      <c r="K89" s="25">
        <v>0</v>
      </c>
    </row>
    <row r="90" spans="1:11" outlineLevel="1" x14ac:dyDescent="0.3">
      <c r="A90" s="16" t="s">
        <v>90</v>
      </c>
      <c r="B90" s="15" t="s">
        <v>32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6"/>
      <c r="I90" s="25">
        <v>0</v>
      </c>
      <c r="J90" s="27"/>
      <c r="K90" s="25">
        <v>0</v>
      </c>
    </row>
    <row r="91" spans="1:11" outlineLevel="1" x14ac:dyDescent="0.3">
      <c r="A91" s="16" t="s">
        <v>91</v>
      </c>
      <c r="B91" s="15" t="s">
        <v>47</v>
      </c>
      <c r="C91" s="25">
        <v>97</v>
      </c>
      <c r="D91" s="25">
        <v>0</v>
      </c>
      <c r="E91" s="25">
        <v>97</v>
      </c>
      <c r="F91" s="25">
        <v>0</v>
      </c>
      <c r="G91" s="25">
        <v>97</v>
      </c>
      <c r="H91" s="26"/>
      <c r="I91" s="25">
        <v>0</v>
      </c>
      <c r="J91" s="27"/>
      <c r="K91" s="25">
        <v>0</v>
      </c>
    </row>
    <row r="92" spans="1:11" outlineLevel="1" x14ac:dyDescent="0.3">
      <c r="A92" s="16" t="s">
        <v>92</v>
      </c>
      <c r="B92" s="15" t="s">
        <v>33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6"/>
      <c r="I92" s="25">
        <v>0</v>
      </c>
      <c r="J92" s="27"/>
      <c r="K92" s="25">
        <v>0</v>
      </c>
    </row>
    <row r="93" spans="1:11" outlineLevel="1" x14ac:dyDescent="0.3">
      <c r="A93" s="16" t="s">
        <v>93</v>
      </c>
      <c r="B93" s="15" t="s">
        <v>57</v>
      </c>
      <c r="C93" s="25">
        <v>413601</v>
      </c>
      <c r="D93" s="25">
        <v>260046</v>
      </c>
      <c r="E93" s="25">
        <v>153555</v>
      </c>
      <c r="F93" s="25">
        <v>12626</v>
      </c>
      <c r="G93" s="25">
        <v>140929</v>
      </c>
      <c r="H93" s="26"/>
      <c r="I93" s="25">
        <v>54715</v>
      </c>
      <c r="J93" s="27"/>
      <c r="K93" s="25">
        <v>0</v>
      </c>
    </row>
    <row r="94" spans="1:11" outlineLevel="1" x14ac:dyDescent="0.3">
      <c r="A94" s="16" t="s">
        <v>94</v>
      </c>
      <c r="B94" s="15" t="s">
        <v>34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6"/>
      <c r="I94" s="25">
        <v>0</v>
      </c>
      <c r="J94" s="27"/>
      <c r="K94" s="25">
        <v>0</v>
      </c>
    </row>
    <row r="95" spans="1:11" outlineLevel="1" x14ac:dyDescent="0.3">
      <c r="A95" s="16" t="s">
        <v>95</v>
      </c>
      <c r="B95" s="15" t="s">
        <v>35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6"/>
      <c r="I95" s="25">
        <v>0</v>
      </c>
      <c r="J95" s="27"/>
      <c r="K95" s="25">
        <v>0</v>
      </c>
    </row>
    <row r="96" spans="1:11" outlineLevel="1" x14ac:dyDescent="0.3">
      <c r="A96" s="16" t="s">
        <v>96</v>
      </c>
      <c r="B96" s="15" t="s">
        <v>56</v>
      </c>
      <c r="C96" s="25">
        <v>1000</v>
      </c>
      <c r="D96" s="25">
        <v>377</v>
      </c>
      <c r="E96" s="25">
        <v>623</v>
      </c>
      <c r="F96" s="25">
        <v>0</v>
      </c>
      <c r="G96" s="25">
        <v>623</v>
      </c>
      <c r="H96" s="26"/>
      <c r="I96" s="25"/>
      <c r="J96" s="27"/>
      <c r="K96" s="25">
        <v>0</v>
      </c>
    </row>
    <row r="97" spans="1:11" outlineLevel="1" x14ac:dyDescent="0.3">
      <c r="A97" s="16" t="s">
        <v>97</v>
      </c>
      <c r="B97" s="15" t="s">
        <v>37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6"/>
      <c r="I97" s="25">
        <v>0</v>
      </c>
      <c r="J97" s="27"/>
      <c r="K97" s="25">
        <v>0</v>
      </c>
    </row>
    <row r="98" spans="1:11" outlineLevel="1" x14ac:dyDescent="0.3">
      <c r="A98" s="16" t="s">
        <v>98</v>
      </c>
      <c r="B98" s="15" t="s">
        <v>38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6"/>
      <c r="I98" s="25">
        <v>0</v>
      </c>
      <c r="J98" s="27"/>
      <c r="K98" s="25">
        <v>0</v>
      </c>
    </row>
    <row r="99" spans="1:11" outlineLevel="1" x14ac:dyDescent="0.3">
      <c r="A99" s="16" t="s">
        <v>99</v>
      </c>
      <c r="B99" s="15" t="s">
        <v>39</v>
      </c>
      <c r="C99" s="25">
        <v>44</v>
      </c>
      <c r="D99" s="25">
        <v>0</v>
      </c>
      <c r="E99" s="25">
        <v>44</v>
      </c>
      <c r="F99" s="25">
        <v>0</v>
      </c>
      <c r="G99" s="25">
        <v>44</v>
      </c>
      <c r="H99" s="26"/>
      <c r="I99" s="25">
        <v>0</v>
      </c>
      <c r="J99" s="27"/>
      <c r="K99" s="25">
        <v>0</v>
      </c>
    </row>
    <row r="100" spans="1:11" outlineLevel="1" x14ac:dyDescent="0.3">
      <c r="A100" s="16" t="s">
        <v>100</v>
      </c>
      <c r="B100" s="15" t="s">
        <v>40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6"/>
      <c r="I100" s="25">
        <v>0</v>
      </c>
      <c r="J100" s="27"/>
      <c r="K100" s="25">
        <v>0</v>
      </c>
    </row>
    <row r="101" spans="1:11" outlineLevel="1" x14ac:dyDescent="0.3">
      <c r="A101" s="16" t="s">
        <v>101</v>
      </c>
      <c r="B101" s="15" t="s">
        <v>41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6"/>
      <c r="I101" s="25">
        <v>0</v>
      </c>
      <c r="J101" s="27"/>
      <c r="K101" s="25">
        <v>0</v>
      </c>
    </row>
    <row r="102" spans="1:11" outlineLevel="1" x14ac:dyDescent="0.3">
      <c r="A102" s="16" t="s">
        <v>102</v>
      </c>
      <c r="B102" s="15" t="s">
        <v>53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6"/>
      <c r="I102" s="25">
        <v>0</v>
      </c>
      <c r="J102" s="27"/>
      <c r="K102" s="25">
        <v>0</v>
      </c>
    </row>
    <row r="103" spans="1:11" outlineLevel="1" x14ac:dyDescent="0.3">
      <c r="A103" s="16" t="s">
        <v>103</v>
      </c>
      <c r="B103" s="15" t="s">
        <v>42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6"/>
      <c r="I103" s="25">
        <v>0</v>
      </c>
      <c r="J103" s="27"/>
      <c r="K103" s="25">
        <v>0</v>
      </c>
    </row>
    <row r="104" spans="1:11" outlineLevel="1" x14ac:dyDescent="0.3">
      <c r="A104" s="37"/>
      <c r="B104" s="15" t="s">
        <v>43</v>
      </c>
      <c r="C104" s="23">
        <f>SUM(C62:C103)</f>
        <v>558442</v>
      </c>
      <c r="D104" s="23">
        <f>SUM(D62:D103)</f>
        <v>329225</v>
      </c>
      <c r="E104" s="23">
        <f t="shared" ref="E104" si="13">C104-D104</f>
        <v>229217</v>
      </c>
      <c r="F104" s="23">
        <f>SUM(F62:F103)</f>
        <v>27056</v>
      </c>
      <c r="G104" s="23">
        <f>SUM(G62:G103)</f>
        <v>202161</v>
      </c>
      <c r="H104" s="17">
        <f>SUM(H64:H103)</f>
        <v>0</v>
      </c>
      <c r="I104" s="23">
        <f>SUM(I62:I103)</f>
        <v>54715</v>
      </c>
      <c r="J104" s="23"/>
      <c r="K104" s="23">
        <f>SUM(K62:K103)</f>
        <v>6823</v>
      </c>
    </row>
    <row r="105" spans="1:11" outlineLevel="1" x14ac:dyDescent="0.3">
      <c r="B105" s="18" t="s">
        <v>44</v>
      </c>
      <c r="D105" s="19"/>
      <c r="F105" s="20"/>
      <c r="H105" s="19"/>
      <c r="I105" s="21"/>
      <c r="J105" s="21"/>
      <c r="K105" s="19"/>
    </row>
    <row r="106" spans="1:11" outlineLevel="1" x14ac:dyDescent="0.3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</row>
    <row r="107" spans="1:11" outlineLevel="1" x14ac:dyDescent="0.3">
      <c r="A107" s="43" t="s">
        <v>59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</row>
    <row r="108" spans="1:11" outlineLevel="1" x14ac:dyDescent="0.3">
      <c r="A108" s="43" t="s">
        <v>105</v>
      </c>
      <c r="B108" s="43"/>
      <c r="C108" s="43"/>
      <c r="D108" s="43"/>
      <c r="E108" s="43"/>
      <c r="F108" s="43"/>
      <c r="G108" s="43"/>
      <c r="H108" s="43"/>
      <c r="I108" s="43"/>
      <c r="J108" s="43"/>
      <c r="K108" s="43"/>
    </row>
    <row r="109" spans="1:11" outlineLevel="1" x14ac:dyDescent="0.3">
      <c r="A109" s="44" t="s">
        <v>45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</row>
    <row r="110" spans="1:11" outlineLevel="1" x14ac:dyDescent="0.3">
      <c r="A110" s="43" t="s">
        <v>51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</row>
    <row r="111" spans="1:11" ht="15" outlineLevel="1" thickBot="1" x14ac:dyDescent="0.35">
      <c r="A111" s="30"/>
      <c r="B111" s="3"/>
      <c r="C111" s="2"/>
      <c r="D111" s="2"/>
      <c r="E111" s="1"/>
      <c r="F111" s="3"/>
      <c r="G111" s="1"/>
      <c r="H111" s="1"/>
      <c r="I111" s="4"/>
      <c r="J111" s="5"/>
      <c r="K111" s="6"/>
    </row>
    <row r="112" spans="1:11" ht="27.6" outlineLevel="1" thickBot="1" x14ac:dyDescent="0.35">
      <c r="A112" s="31"/>
      <c r="B112" s="32"/>
      <c r="C112" s="40" t="s">
        <v>1</v>
      </c>
      <c r="D112" s="41"/>
      <c r="E112" s="41"/>
      <c r="F112" s="41"/>
      <c r="G112" s="42"/>
      <c r="H112" s="7"/>
      <c r="I112" s="8" t="s">
        <v>2</v>
      </c>
      <c r="J112" s="7"/>
      <c r="K112" s="9" t="s">
        <v>49</v>
      </c>
    </row>
    <row r="113" spans="1:11" ht="30.45" customHeight="1" outlineLevel="1" thickBot="1" x14ac:dyDescent="0.35">
      <c r="A113" s="33" t="s">
        <v>3</v>
      </c>
      <c r="B113" s="33" t="s">
        <v>4</v>
      </c>
      <c r="C113" s="29" t="s">
        <v>5</v>
      </c>
      <c r="D113" s="10" t="s">
        <v>6</v>
      </c>
      <c r="E113" s="11" t="s">
        <v>7</v>
      </c>
      <c r="F113" s="11" t="s">
        <v>8</v>
      </c>
      <c r="G113" s="12" t="s">
        <v>9</v>
      </c>
      <c r="H113" s="13"/>
      <c r="I113" s="14" t="s">
        <v>6</v>
      </c>
      <c r="J113" s="13"/>
      <c r="K113" s="9" t="s">
        <v>6</v>
      </c>
    </row>
    <row r="114" spans="1:11" outlineLevel="1" x14ac:dyDescent="0.3">
      <c r="A114" s="34">
        <v>711700</v>
      </c>
      <c r="B114" s="35" t="s">
        <v>10</v>
      </c>
      <c r="C114" s="25">
        <f t="shared" ref="C114:F133" si="14">SUMIF($A$9:$A$50,$A114,C$9:C$50)-SUMIF($A$62:$A$103,$A114,C$62:C$103)</f>
        <v>0</v>
      </c>
      <c r="D114" s="25">
        <f t="shared" si="14"/>
        <v>0</v>
      </c>
      <c r="E114" s="25">
        <f t="shared" si="14"/>
        <v>0</v>
      </c>
      <c r="F114" s="25">
        <f t="shared" si="14"/>
        <v>0</v>
      </c>
      <c r="G114" s="28">
        <f>E114-F114</f>
        <v>0</v>
      </c>
      <c r="H114" s="27"/>
      <c r="I114" s="25">
        <f t="shared" ref="I114:I158" si="15">SUMIF($A$9:$A$50,$A114,I$9:I$50)-SUMIF($A$62:$A$103,$A114,I$62:I$103)</f>
        <v>0</v>
      </c>
      <c r="J114" s="27"/>
      <c r="K114" s="25">
        <f t="shared" ref="K114:K158" si="16">SUMIF($A$9:$A$50,$A114,K$9:K$50)-SUMIF($A$62:$A$103,$A114,K$62:K$103)</f>
        <v>0</v>
      </c>
    </row>
    <row r="115" spans="1:11" outlineLevel="1" x14ac:dyDescent="0.3">
      <c r="A115" s="34">
        <v>714300</v>
      </c>
      <c r="B115" s="16" t="s">
        <v>54</v>
      </c>
      <c r="C115" s="25">
        <f t="shared" si="14"/>
        <v>0</v>
      </c>
      <c r="D115" s="25">
        <f t="shared" si="14"/>
        <v>0</v>
      </c>
      <c r="E115" s="25">
        <f t="shared" si="14"/>
        <v>0</v>
      </c>
      <c r="F115" s="25">
        <f t="shared" si="14"/>
        <v>0</v>
      </c>
      <c r="G115" s="28">
        <f t="shared" ref="G115:G158" si="17">E115-F115</f>
        <v>0</v>
      </c>
      <c r="H115" s="27"/>
      <c r="I115" s="25">
        <f t="shared" si="15"/>
        <v>0</v>
      </c>
      <c r="J115" s="27"/>
      <c r="K115" s="25">
        <f t="shared" si="16"/>
        <v>0</v>
      </c>
    </row>
    <row r="116" spans="1:11" outlineLevel="1" x14ac:dyDescent="0.3">
      <c r="A116" s="34">
        <v>715100</v>
      </c>
      <c r="B116" s="16" t="s">
        <v>58</v>
      </c>
      <c r="C116" s="25">
        <f t="shared" si="14"/>
        <v>0</v>
      </c>
      <c r="D116" s="25">
        <f t="shared" si="14"/>
        <v>0</v>
      </c>
      <c r="E116" s="25">
        <f t="shared" si="14"/>
        <v>0</v>
      </c>
      <c r="F116" s="25">
        <f t="shared" si="14"/>
        <v>0</v>
      </c>
      <c r="G116" s="28">
        <f t="shared" ref="G116" si="18">E116-F116</f>
        <v>0</v>
      </c>
      <c r="H116" s="27"/>
      <c r="I116" s="25">
        <f t="shared" si="15"/>
        <v>0</v>
      </c>
      <c r="J116" s="27"/>
      <c r="K116" s="25">
        <f t="shared" si="16"/>
        <v>0</v>
      </c>
    </row>
    <row r="117" spans="1:11" outlineLevel="1" x14ac:dyDescent="0.3">
      <c r="A117" s="16">
        <v>719300</v>
      </c>
      <c r="B117" s="15" t="s">
        <v>46</v>
      </c>
      <c r="C117" s="25">
        <f t="shared" si="14"/>
        <v>0</v>
      </c>
      <c r="D117" s="25">
        <f t="shared" si="14"/>
        <v>0</v>
      </c>
      <c r="E117" s="25">
        <f t="shared" si="14"/>
        <v>0</v>
      </c>
      <c r="F117" s="25">
        <f t="shared" si="14"/>
        <v>0</v>
      </c>
      <c r="G117" s="28">
        <f t="shared" si="17"/>
        <v>0</v>
      </c>
      <c r="H117" s="27"/>
      <c r="I117" s="25">
        <f t="shared" si="15"/>
        <v>0</v>
      </c>
      <c r="J117" s="27"/>
      <c r="K117" s="25">
        <f t="shared" si="16"/>
        <v>0</v>
      </c>
    </row>
    <row r="118" spans="1:11" outlineLevel="1" x14ac:dyDescent="0.3">
      <c r="A118" s="16">
        <v>719400</v>
      </c>
      <c r="B118" s="15" t="s">
        <v>11</v>
      </c>
      <c r="C118" s="25">
        <f t="shared" si="14"/>
        <v>0</v>
      </c>
      <c r="D118" s="25">
        <f t="shared" si="14"/>
        <v>0</v>
      </c>
      <c r="E118" s="25">
        <f t="shared" si="14"/>
        <v>0</v>
      </c>
      <c r="F118" s="25">
        <f t="shared" si="14"/>
        <v>0</v>
      </c>
      <c r="G118" s="28">
        <f t="shared" si="17"/>
        <v>0</v>
      </c>
      <c r="H118" s="27"/>
      <c r="I118" s="25">
        <f t="shared" si="15"/>
        <v>0</v>
      </c>
      <c r="J118" s="27"/>
      <c r="K118" s="25">
        <f t="shared" si="16"/>
        <v>0</v>
      </c>
    </row>
    <row r="119" spans="1:11" outlineLevel="1" x14ac:dyDescent="0.3">
      <c r="A119" s="16">
        <v>721100</v>
      </c>
      <c r="B119" s="15" t="s">
        <v>12</v>
      </c>
      <c r="C119" s="25">
        <f t="shared" si="14"/>
        <v>0</v>
      </c>
      <c r="D119" s="25">
        <f t="shared" si="14"/>
        <v>3967</v>
      </c>
      <c r="E119" s="25">
        <f t="shared" si="14"/>
        <v>-3967</v>
      </c>
      <c r="F119" s="25">
        <f t="shared" si="14"/>
        <v>0</v>
      </c>
      <c r="G119" s="28">
        <f t="shared" si="17"/>
        <v>-3967</v>
      </c>
      <c r="H119" s="27"/>
      <c r="I119" s="25">
        <f t="shared" si="15"/>
        <v>0</v>
      </c>
      <c r="J119" s="27"/>
      <c r="K119" s="25">
        <f t="shared" si="16"/>
        <v>0</v>
      </c>
    </row>
    <row r="120" spans="1:11" outlineLevel="1" x14ac:dyDescent="0.3">
      <c r="A120" s="16">
        <v>721400</v>
      </c>
      <c r="B120" s="15" t="s">
        <v>13</v>
      </c>
      <c r="C120" s="25">
        <f t="shared" si="14"/>
        <v>0</v>
      </c>
      <c r="D120" s="25">
        <f t="shared" si="14"/>
        <v>0</v>
      </c>
      <c r="E120" s="25">
        <f t="shared" si="14"/>
        <v>0</v>
      </c>
      <c r="F120" s="25">
        <f t="shared" si="14"/>
        <v>0</v>
      </c>
      <c r="G120" s="28">
        <f t="shared" si="17"/>
        <v>0</v>
      </c>
      <c r="H120" s="27"/>
      <c r="I120" s="25">
        <f t="shared" si="15"/>
        <v>0</v>
      </c>
      <c r="J120" s="27"/>
      <c r="K120" s="25">
        <f t="shared" si="16"/>
        <v>0</v>
      </c>
    </row>
    <row r="121" spans="1:11" outlineLevel="1" x14ac:dyDescent="0.3">
      <c r="A121" s="16">
        <v>721700</v>
      </c>
      <c r="B121" s="15" t="s">
        <v>60</v>
      </c>
      <c r="C121" s="25">
        <f t="shared" si="14"/>
        <v>0</v>
      </c>
      <c r="D121" s="25">
        <f t="shared" si="14"/>
        <v>2475</v>
      </c>
      <c r="E121" s="25">
        <f t="shared" si="14"/>
        <v>-2475</v>
      </c>
      <c r="F121" s="25">
        <f t="shared" si="14"/>
        <v>-650</v>
      </c>
      <c r="G121" s="28">
        <f t="shared" ref="G121" si="19">E121-F121</f>
        <v>-1825</v>
      </c>
      <c r="H121" s="27"/>
      <c r="I121" s="25">
        <f t="shared" si="15"/>
        <v>0</v>
      </c>
      <c r="J121" s="27"/>
      <c r="K121" s="25">
        <f t="shared" si="16"/>
        <v>0</v>
      </c>
    </row>
    <row r="122" spans="1:11" outlineLevel="1" x14ac:dyDescent="0.3">
      <c r="A122" s="16">
        <v>722100</v>
      </c>
      <c r="B122" s="15" t="s">
        <v>14</v>
      </c>
      <c r="C122" s="25">
        <f t="shared" si="14"/>
        <v>0</v>
      </c>
      <c r="D122" s="25">
        <f t="shared" si="14"/>
        <v>0</v>
      </c>
      <c r="E122" s="25">
        <f t="shared" si="14"/>
        <v>0</v>
      </c>
      <c r="F122" s="25">
        <f t="shared" si="14"/>
        <v>0</v>
      </c>
      <c r="G122" s="28">
        <f t="shared" si="17"/>
        <v>0</v>
      </c>
      <c r="H122" s="27"/>
      <c r="I122" s="25">
        <f t="shared" si="15"/>
        <v>0</v>
      </c>
      <c r="J122" s="27"/>
      <c r="K122" s="25">
        <f t="shared" si="16"/>
        <v>0</v>
      </c>
    </row>
    <row r="123" spans="1:11" outlineLevel="1" x14ac:dyDescent="0.3">
      <c r="A123" s="16">
        <v>722150</v>
      </c>
      <c r="B123" s="15" t="s">
        <v>15</v>
      </c>
      <c r="C123" s="25">
        <f t="shared" si="14"/>
        <v>0</v>
      </c>
      <c r="D123" s="25">
        <f t="shared" si="14"/>
        <v>0</v>
      </c>
      <c r="E123" s="25">
        <f t="shared" si="14"/>
        <v>0</v>
      </c>
      <c r="F123" s="25">
        <f t="shared" si="14"/>
        <v>0</v>
      </c>
      <c r="G123" s="28">
        <f t="shared" si="17"/>
        <v>0</v>
      </c>
      <c r="H123" s="27"/>
      <c r="I123" s="25">
        <f t="shared" si="15"/>
        <v>0</v>
      </c>
      <c r="J123" s="27"/>
      <c r="K123" s="25">
        <f t="shared" si="16"/>
        <v>0</v>
      </c>
    </row>
    <row r="124" spans="1:11" outlineLevel="1" x14ac:dyDescent="0.3">
      <c r="A124" s="16">
        <v>722200</v>
      </c>
      <c r="B124" s="15" t="s">
        <v>16</v>
      </c>
      <c r="C124" s="25">
        <f t="shared" si="14"/>
        <v>0</v>
      </c>
      <c r="D124" s="25">
        <f t="shared" si="14"/>
        <v>0</v>
      </c>
      <c r="E124" s="25">
        <f t="shared" si="14"/>
        <v>0</v>
      </c>
      <c r="F124" s="25">
        <f t="shared" si="14"/>
        <v>0</v>
      </c>
      <c r="G124" s="28">
        <f t="shared" si="17"/>
        <v>0</v>
      </c>
      <c r="H124" s="27"/>
      <c r="I124" s="25">
        <f t="shared" si="15"/>
        <v>0</v>
      </c>
      <c r="J124" s="27"/>
      <c r="K124" s="25">
        <f t="shared" si="16"/>
        <v>0</v>
      </c>
    </row>
    <row r="125" spans="1:11" outlineLevel="1" x14ac:dyDescent="0.3">
      <c r="A125" s="16">
        <v>732100</v>
      </c>
      <c r="B125" s="15" t="s">
        <v>17</v>
      </c>
      <c r="C125" s="25">
        <f t="shared" si="14"/>
        <v>0</v>
      </c>
      <c r="D125" s="25">
        <f t="shared" si="14"/>
        <v>550</v>
      </c>
      <c r="E125" s="25">
        <f t="shared" si="14"/>
        <v>-550</v>
      </c>
      <c r="F125" s="25">
        <f t="shared" si="14"/>
        <v>0</v>
      </c>
      <c r="G125" s="28">
        <f t="shared" si="17"/>
        <v>-550</v>
      </c>
      <c r="H125" s="27"/>
      <c r="I125" s="25">
        <f t="shared" si="15"/>
        <v>0</v>
      </c>
      <c r="J125" s="27"/>
      <c r="K125" s="25">
        <f t="shared" si="16"/>
        <v>0</v>
      </c>
    </row>
    <row r="126" spans="1:11" outlineLevel="1" x14ac:dyDescent="0.3">
      <c r="A126" s="16">
        <v>732900</v>
      </c>
      <c r="B126" s="15" t="s">
        <v>48</v>
      </c>
      <c r="C126" s="25">
        <f t="shared" si="14"/>
        <v>0</v>
      </c>
      <c r="D126" s="25">
        <f t="shared" si="14"/>
        <v>0</v>
      </c>
      <c r="E126" s="25">
        <f t="shared" si="14"/>
        <v>0</v>
      </c>
      <c r="F126" s="25">
        <f t="shared" si="14"/>
        <v>0</v>
      </c>
      <c r="G126" s="28">
        <f t="shared" si="17"/>
        <v>0</v>
      </c>
      <c r="H126" s="27"/>
      <c r="I126" s="25">
        <f t="shared" si="15"/>
        <v>0</v>
      </c>
      <c r="J126" s="27"/>
      <c r="K126" s="25">
        <f t="shared" si="16"/>
        <v>0</v>
      </c>
    </row>
    <row r="127" spans="1:11" outlineLevel="1" x14ac:dyDescent="0.3">
      <c r="A127" s="16">
        <v>733000</v>
      </c>
      <c r="B127" s="15" t="s">
        <v>18</v>
      </c>
      <c r="C127" s="25">
        <f t="shared" si="14"/>
        <v>0</v>
      </c>
      <c r="D127" s="25">
        <f t="shared" si="14"/>
        <v>0</v>
      </c>
      <c r="E127" s="25">
        <f t="shared" si="14"/>
        <v>0</v>
      </c>
      <c r="F127" s="25">
        <f t="shared" si="14"/>
        <v>0</v>
      </c>
      <c r="G127" s="28">
        <f t="shared" si="17"/>
        <v>0</v>
      </c>
      <c r="H127" s="27"/>
      <c r="I127" s="25">
        <f t="shared" si="15"/>
        <v>0</v>
      </c>
      <c r="J127" s="27"/>
      <c r="K127" s="25">
        <f t="shared" si="16"/>
        <v>0</v>
      </c>
    </row>
    <row r="128" spans="1:11" outlineLevel="1" x14ac:dyDescent="0.3">
      <c r="A128" s="16">
        <v>734100</v>
      </c>
      <c r="B128" s="15" t="s">
        <v>19</v>
      </c>
      <c r="C128" s="25">
        <f t="shared" si="14"/>
        <v>0</v>
      </c>
      <c r="D128" s="25">
        <f t="shared" si="14"/>
        <v>0</v>
      </c>
      <c r="E128" s="25">
        <f t="shared" si="14"/>
        <v>0</v>
      </c>
      <c r="F128" s="25">
        <f t="shared" si="14"/>
        <v>0</v>
      </c>
      <c r="G128" s="28">
        <f t="shared" si="17"/>
        <v>0</v>
      </c>
      <c r="H128" s="27"/>
      <c r="I128" s="25">
        <f t="shared" si="15"/>
        <v>0</v>
      </c>
      <c r="J128" s="27"/>
      <c r="K128" s="25">
        <f t="shared" si="16"/>
        <v>0</v>
      </c>
    </row>
    <row r="129" spans="1:11" outlineLevel="1" x14ac:dyDescent="0.3">
      <c r="A129" s="16">
        <v>734200</v>
      </c>
      <c r="B129" s="15" t="s">
        <v>20</v>
      </c>
      <c r="C129" s="25">
        <f t="shared" si="14"/>
        <v>0</v>
      </c>
      <c r="D129" s="25">
        <f t="shared" si="14"/>
        <v>0</v>
      </c>
      <c r="E129" s="25">
        <f t="shared" si="14"/>
        <v>0</v>
      </c>
      <c r="F129" s="25">
        <f t="shared" si="14"/>
        <v>0</v>
      </c>
      <c r="G129" s="28">
        <f t="shared" si="17"/>
        <v>0</v>
      </c>
      <c r="H129" s="27"/>
      <c r="I129" s="25">
        <f t="shared" si="15"/>
        <v>0</v>
      </c>
      <c r="J129" s="27"/>
      <c r="K129" s="25">
        <f t="shared" si="16"/>
        <v>0</v>
      </c>
    </row>
    <row r="130" spans="1:11" outlineLevel="1" x14ac:dyDescent="0.3">
      <c r="A130" s="16">
        <v>734250</v>
      </c>
      <c r="B130" s="15" t="s">
        <v>21</v>
      </c>
      <c r="C130" s="25">
        <f t="shared" si="14"/>
        <v>0</v>
      </c>
      <c r="D130" s="25">
        <f t="shared" si="14"/>
        <v>0</v>
      </c>
      <c r="E130" s="25">
        <f t="shared" si="14"/>
        <v>0</v>
      </c>
      <c r="F130" s="25">
        <f t="shared" si="14"/>
        <v>0</v>
      </c>
      <c r="G130" s="28">
        <f t="shared" si="17"/>
        <v>0</v>
      </c>
      <c r="H130" s="27"/>
      <c r="I130" s="25">
        <f t="shared" si="15"/>
        <v>0</v>
      </c>
      <c r="J130" s="27"/>
      <c r="K130" s="25">
        <f t="shared" si="16"/>
        <v>0</v>
      </c>
    </row>
    <row r="131" spans="1:11" outlineLevel="1" x14ac:dyDescent="0.3">
      <c r="A131" s="16">
        <v>734260</v>
      </c>
      <c r="B131" s="15" t="s">
        <v>61</v>
      </c>
      <c r="C131" s="25">
        <f t="shared" si="14"/>
        <v>0</v>
      </c>
      <c r="D131" s="25">
        <f t="shared" si="14"/>
        <v>0</v>
      </c>
      <c r="E131" s="25">
        <f t="shared" si="14"/>
        <v>0</v>
      </c>
      <c r="F131" s="25">
        <f t="shared" si="14"/>
        <v>0</v>
      </c>
      <c r="G131" s="28">
        <f t="shared" ref="G131" si="20">E131-F131</f>
        <v>0</v>
      </c>
      <c r="H131" s="27"/>
      <c r="I131" s="25">
        <f t="shared" si="15"/>
        <v>0</v>
      </c>
      <c r="J131" s="27"/>
      <c r="K131" s="25">
        <f t="shared" si="16"/>
        <v>0</v>
      </c>
    </row>
    <row r="132" spans="1:11" outlineLevel="1" x14ac:dyDescent="0.3">
      <c r="A132" s="16">
        <v>734800</v>
      </c>
      <c r="B132" s="15" t="s">
        <v>22</v>
      </c>
      <c r="C132" s="25">
        <f t="shared" si="14"/>
        <v>0</v>
      </c>
      <c r="D132" s="25">
        <f t="shared" si="14"/>
        <v>0</v>
      </c>
      <c r="E132" s="25">
        <f t="shared" si="14"/>
        <v>0</v>
      </c>
      <c r="F132" s="25">
        <f t="shared" si="14"/>
        <v>0</v>
      </c>
      <c r="G132" s="28">
        <f t="shared" si="17"/>
        <v>0</v>
      </c>
      <c r="H132" s="27"/>
      <c r="I132" s="25">
        <f t="shared" si="15"/>
        <v>0</v>
      </c>
      <c r="J132" s="27"/>
      <c r="K132" s="25">
        <f t="shared" si="16"/>
        <v>0</v>
      </c>
    </row>
    <row r="133" spans="1:11" outlineLevel="1" x14ac:dyDescent="0.3">
      <c r="A133" s="16">
        <v>734900</v>
      </c>
      <c r="B133" s="15" t="s">
        <v>23</v>
      </c>
      <c r="C133" s="25">
        <f t="shared" si="14"/>
        <v>0</v>
      </c>
      <c r="D133" s="25">
        <f t="shared" si="14"/>
        <v>0</v>
      </c>
      <c r="E133" s="25">
        <f t="shared" si="14"/>
        <v>0</v>
      </c>
      <c r="F133" s="25">
        <f t="shared" si="14"/>
        <v>0</v>
      </c>
      <c r="G133" s="28">
        <f t="shared" si="17"/>
        <v>0</v>
      </c>
      <c r="H133" s="27"/>
      <c r="I133" s="25">
        <f t="shared" si="15"/>
        <v>0</v>
      </c>
      <c r="J133" s="27"/>
      <c r="K133" s="25">
        <f t="shared" si="16"/>
        <v>0</v>
      </c>
    </row>
    <row r="134" spans="1:11" outlineLevel="1" x14ac:dyDescent="0.3">
      <c r="A134" s="16">
        <v>738000</v>
      </c>
      <c r="B134" s="15" t="s">
        <v>24</v>
      </c>
      <c r="C134" s="25">
        <f t="shared" ref="C134:F158" si="21">SUMIF($A$9:$A$50,$A134,C$9:C$50)-SUMIF($A$62:$A$103,$A134,C$62:C$103)</f>
        <v>0</v>
      </c>
      <c r="D134" s="25">
        <f t="shared" si="21"/>
        <v>0</v>
      </c>
      <c r="E134" s="25">
        <f t="shared" si="21"/>
        <v>0</v>
      </c>
      <c r="F134" s="25">
        <f t="shared" si="21"/>
        <v>0</v>
      </c>
      <c r="G134" s="28">
        <f t="shared" si="17"/>
        <v>0</v>
      </c>
      <c r="H134" s="27"/>
      <c r="I134" s="25">
        <f t="shared" si="15"/>
        <v>0</v>
      </c>
      <c r="J134" s="27"/>
      <c r="K134" s="25">
        <f t="shared" si="16"/>
        <v>0</v>
      </c>
    </row>
    <row r="135" spans="1:11" outlineLevel="1" x14ac:dyDescent="0.3">
      <c r="A135" s="16">
        <v>739300</v>
      </c>
      <c r="B135" s="15" t="s">
        <v>25</v>
      </c>
      <c r="C135" s="25">
        <f t="shared" si="21"/>
        <v>0</v>
      </c>
      <c r="D135" s="25">
        <f t="shared" si="21"/>
        <v>0</v>
      </c>
      <c r="E135" s="25">
        <f t="shared" si="21"/>
        <v>0</v>
      </c>
      <c r="F135" s="25">
        <f t="shared" si="21"/>
        <v>0</v>
      </c>
      <c r="G135" s="28">
        <f t="shared" si="17"/>
        <v>0</v>
      </c>
      <c r="H135" s="27"/>
      <c r="I135" s="25">
        <f t="shared" si="15"/>
        <v>0</v>
      </c>
      <c r="J135" s="27"/>
      <c r="K135" s="25">
        <f t="shared" si="16"/>
        <v>0</v>
      </c>
    </row>
    <row r="136" spans="1:11" outlineLevel="1" x14ac:dyDescent="0.3">
      <c r="A136" s="16">
        <v>741100</v>
      </c>
      <c r="B136" s="15" t="s">
        <v>26</v>
      </c>
      <c r="C136" s="25">
        <f t="shared" si="21"/>
        <v>0</v>
      </c>
      <c r="D136" s="25">
        <f t="shared" si="21"/>
        <v>0</v>
      </c>
      <c r="E136" s="25">
        <f t="shared" si="21"/>
        <v>0</v>
      </c>
      <c r="F136" s="25">
        <f t="shared" si="21"/>
        <v>0</v>
      </c>
      <c r="G136" s="28">
        <f t="shared" si="17"/>
        <v>0</v>
      </c>
      <c r="H136" s="27"/>
      <c r="I136" s="25">
        <f t="shared" si="15"/>
        <v>0</v>
      </c>
      <c r="J136" s="27"/>
      <c r="K136" s="25">
        <f t="shared" si="16"/>
        <v>0</v>
      </c>
    </row>
    <row r="137" spans="1:11" outlineLevel="1" x14ac:dyDescent="0.3">
      <c r="A137" s="16">
        <v>742100</v>
      </c>
      <c r="B137" s="15" t="s">
        <v>27</v>
      </c>
      <c r="C137" s="25">
        <f t="shared" si="21"/>
        <v>0</v>
      </c>
      <c r="D137" s="25">
        <f t="shared" si="21"/>
        <v>0</v>
      </c>
      <c r="E137" s="25">
        <f t="shared" si="21"/>
        <v>0</v>
      </c>
      <c r="F137" s="25">
        <f t="shared" si="21"/>
        <v>0</v>
      </c>
      <c r="G137" s="28">
        <f t="shared" si="17"/>
        <v>0</v>
      </c>
      <c r="H137" s="27"/>
      <c r="I137" s="25">
        <f t="shared" si="15"/>
        <v>0</v>
      </c>
      <c r="J137" s="27"/>
      <c r="K137" s="25">
        <f t="shared" si="16"/>
        <v>0</v>
      </c>
    </row>
    <row r="138" spans="1:11" outlineLevel="1" x14ac:dyDescent="0.3">
      <c r="A138" s="16">
        <v>742200</v>
      </c>
      <c r="B138" s="15" t="s">
        <v>28</v>
      </c>
      <c r="C138" s="25">
        <f t="shared" si="21"/>
        <v>0</v>
      </c>
      <c r="D138" s="25">
        <f t="shared" si="21"/>
        <v>0</v>
      </c>
      <c r="E138" s="25">
        <f t="shared" si="21"/>
        <v>0</v>
      </c>
      <c r="F138" s="25">
        <f t="shared" si="21"/>
        <v>0</v>
      </c>
      <c r="G138" s="28">
        <f t="shared" si="17"/>
        <v>0</v>
      </c>
      <c r="H138" s="27"/>
      <c r="I138" s="25">
        <f t="shared" si="15"/>
        <v>0</v>
      </c>
      <c r="J138" s="27"/>
      <c r="K138" s="25">
        <f t="shared" si="16"/>
        <v>0</v>
      </c>
    </row>
    <row r="139" spans="1:11" outlineLevel="1" x14ac:dyDescent="0.3">
      <c r="A139" s="16">
        <v>742300</v>
      </c>
      <c r="B139" s="15" t="s">
        <v>29</v>
      </c>
      <c r="C139" s="25">
        <f t="shared" si="21"/>
        <v>0</v>
      </c>
      <c r="D139" s="25">
        <f t="shared" si="21"/>
        <v>0</v>
      </c>
      <c r="E139" s="25">
        <f t="shared" si="21"/>
        <v>0</v>
      </c>
      <c r="F139" s="25">
        <f t="shared" si="21"/>
        <v>0</v>
      </c>
      <c r="G139" s="28">
        <f t="shared" si="17"/>
        <v>0</v>
      </c>
      <c r="H139" s="27"/>
      <c r="I139" s="25">
        <f t="shared" si="15"/>
        <v>0</v>
      </c>
      <c r="J139" s="27"/>
      <c r="K139" s="25">
        <f t="shared" si="16"/>
        <v>0</v>
      </c>
    </row>
    <row r="140" spans="1:11" outlineLevel="1" x14ac:dyDescent="0.3">
      <c r="A140" s="16">
        <v>749000</v>
      </c>
      <c r="B140" s="15" t="s">
        <v>52</v>
      </c>
      <c r="C140" s="25">
        <f t="shared" si="21"/>
        <v>0</v>
      </c>
      <c r="D140" s="25">
        <f t="shared" si="21"/>
        <v>0</v>
      </c>
      <c r="E140" s="25">
        <f t="shared" si="21"/>
        <v>0</v>
      </c>
      <c r="F140" s="25">
        <f t="shared" si="21"/>
        <v>0</v>
      </c>
      <c r="G140" s="28">
        <f t="shared" si="17"/>
        <v>0</v>
      </c>
      <c r="H140" s="27"/>
      <c r="I140" s="25">
        <f t="shared" si="15"/>
        <v>0</v>
      </c>
      <c r="J140" s="27"/>
      <c r="K140" s="25">
        <f t="shared" si="16"/>
        <v>0</v>
      </c>
    </row>
    <row r="141" spans="1:11" outlineLevel="1" x14ac:dyDescent="0.3">
      <c r="A141" s="16">
        <v>771100</v>
      </c>
      <c r="B141" s="15" t="s">
        <v>30</v>
      </c>
      <c r="C141" s="25">
        <f t="shared" si="21"/>
        <v>0</v>
      </c>
      <c r="D141" s="25">
        <f t="shared" si="21"/>
        <v>0</v>
      </c>
      <c r="E141" s="25">
        <f t="shared" si="21"/>
        <v>0</v>
      </c>
      <c r="F141" s="25">
        <f t="shared" si="21"/>
        <v>0</v>
      </c>
      <c r="G141" s="28">
        <f t="shared" si="17"/>
        <v>0</v>
      </c>
      <c r="H141" s="27"/>
      <c r="I141" s="25">
        <f t="shared" si="15"/>
        <v>0</v>
      </c>
      <c r="J141" s="27"/>
      <c r="K141" s="25">
        <f t="shared" si="16"/>
        <v>0</v>
      </c>
    </row>
    <row r="142" spans="1:11" outlineLevel="1" x14ac:dyDescent="0.3">
      <c r="A142" s="16">
        <v>771200</v>
      </c>
      <c r="B142" s="15" t="s">
        <v>31</v>
      </c>
      <c r="C142" s="25">
        <f t="shared" si="21"/>
        <v>0</v>
      </c>
      <c r="D142" s="25">
        <f t="shared" si="21"/>
        <v>0</v>
      </c>
      <c r="E142" s="25">
        <f t="shared" si="21"/>
        <v>0</v>
      </c>
      <c r="F142" s="25">
        <f t="shared" si="21"/>
        <v>0</v>
      </c>
      <c r="G142" s="28">
        <f t="shared" si="17"/>
        <v>0</v>
      </c>
      <c r="H142" s="27"/>
      <c r="I142" s="25">
        <f t="shared" si="15"/>
        <v>0</v>
      </c>
      <c r="J142" s="27"/>
      <c r="K142" s="25">
        <f t="shared" si="16"/>
        <v>0</v>
      </c>
    </row>
    <row r="143" spans="1:11" outlineLevel="1" x14ac:dyDescent="0.3">
      <c r="A143" s="16">
        <v>772000</v>
      </c>
      <c r="B143" s="15" t="s">
        <v>32</v>
      </c>
      <c r="C143" s="25">
        <f t="shared" si="21"/>
        <v>0</v>
      </c>
      <c r="D143" s="25">
        <f t="shared" si="21"/>
        <v>0</v>
      </c>
      <c r="E143" s="25">
        <f t="shared" si="21"/>
        <v>0</v>
      </c>
      <c r="F143" s="25">
        <f t="shared" si="21"/>
        <v>0</v>
      </c>
      <c r="G143" s="28">
        <f t="shared" si="17"/>
        <v>0</v>
      </c>
      <c r="H143" s="27"/>
      <c r="I143" s="25">
        <f t="shared" si="15"/>
        <v>0</v>
      </c>
      <c r="J143" s="27"/>
      <c r="K143" s="25">
        <f t="shared" si="16"/>
        <v>0</v>
      </c>
    </row>
    <row r="144" spans="1:11" outlineLevel="1" x14ac:dyDescent="0.3">
      <c r="A144" s="16">
        <v>781100</v>
      </c>
      <c r="B144" s="15" t="s">
        <v>47</v>
      </c>
      <c r="C144" s="25">
        <f t="shared" si="21"/>
        <v>0</v>
      </c>
      <c r="D144" s="25">
        <f t="shared" si="21"/>
        <v>0</v>
      </c>
      <c r="E144" s="25">
        <f t="shared" si="21"/>
        <v>0</v>
      </c>
      <c r="F144" s="25">
        <f t="shared" si="21"/>
        <v>0</v>
      </c>
      <c r="G144" s="28">
        <f t="shared" si="17"/>
        <v>0</v>
      </c>
      <c r="H144" s="27"/>
      <c r="I144" s="25">
        <f t="shared" si="15"/>
        <v>0</v>
      </c>
      <c r="J144" s="27"/>
      <c r="K144" s="25">
        <f t="shared" si="16"/>
        <v>0</v>
      </c>
    </row>
    <row r="145" spans="1:11" outlineLevel="1" x14ac:dyDescent="0.3">
      <c r="A145" s="16">
        <v>785000</v>
      </c>
      <c r="B145" s="15" t="s">
        <v>33</v>
      </c>
      <c r="C145" s="25">
        <f t="shared" si="21"/>
        <v>0</v>
      </c>
      <c r="D145" s="25">
        <f t="shared" si="21"/>
        <v>0</v>
      </c>
      <c r="E145" s="25">
        <f t="shared" si="21"/>
        <v>0</v>
      </c>
      <c r="F145" s="25">
        <f t="shared" si="21"/>
        <v>0</v>
      </c>
      <c r="G145" s="28">
        <f t="shared" si="17"/>
        <v>0</v>
      </c>
      <c r="H145" s="27"/>
      <c r="I145" s="25">
        <f t="shared" si="15"/>
        <v>0</v>
      </c>
      <c r="J145" s="27"/>
      <c r="K145" s="25">
        <f t="shared" si="16"/>
        <v>0</v>
      </c>
    </row>
    <row r="146" spans="1:11" outlineLevel="1" x14ac:dyDescent="0.3">
      <c r="A146" s="16">
        <v>786200</v>
      </c>
      <c r="B146" s="15" t="s">
        <v>55</v>
      </c>
      <c r="C146" s="25">
        <f t="shared" si="21"/>
        <v>74286</v>
      </c>
      <c r="D146" s="25">
        <f t="shared" si="21"/>
        <v>44414</v>
      </c>
      <c r="E146" s="25">
        <f t="shared" si="21"/>
        <v>29872</v>
      </c>
      <c r="F146" s="25">
        <f t="shared" si="21"/>
        <v>175127</v>
      </c>
      <c r="G146" s="28">
        <f t="shared" ref="G146" si="22">E146-F146</f>
        <v>-145255</v>
      </c>
      <c r="H146" s="27"/>
      <c r="I146" s="25">
        <f t="shared" si="15"/>
        <v>0</v>
      </c>
      <c r="J146" s="27"/>
      <c r="K146" s="25">
        <f t="shared" si="16"/>
        <v>0</v>
      </c>
    </row>
    <row r="147" spans="1:11" outlineLevel="1" x14ac:dyDescent="0.3">
      <c r="A147" s="16">
        <v>787000</v>
      </c>
      <c r="B147" s="15" t="s">
        <v>50</v>
      </c>
      <c r="C147" s="25">
        <f t="shared" si="21"/>
        <v>0</v>
      </c>
      <c r="D147" s="25">
        <f t="shared" si="21"/>
        <v>0</v>
      </c>
      <c r="E147" s="25">
        <f t="shared" si="21"/>
        <v>0</v>
      </c>
      <c r="F147" s="25">
        <f t="shared" si="21"/>
        <v>0</v>
      </c>
      <c r="G147" s="28">
        <f t="shared" si="17"/>
        <v>0</v>
      </c>
      <c r="H147" s="27"/>
      <c r="I147" s="25">
        <f t="shared" si="15"/>
        <v>0</v>
      </c>
      <c r="J147" s="27"/>
      <c r="K147" s="25">
        <f t="shared" si="16"/>
        <v>0</v>
      </c>
    </row>
    <row r="148" spans="1:11" outlineLevel="1" x14ac:dyDescent="0.3">
      <c r="A148" s="16">
        <v>791000</v>
      </c>
      <c r="B148" s="15" t="s">
        <v>34</v>
      </c>
      <c r="C148" s="25">
        <f t="shared" si="21"/>
        <v>0</v>
      </c>
      <c r="D148" s="25">
        <f t="shared" si="21"/>
        <v>0</v>
      </c>
      <c r="E148" s="25">
        <f t="shared" si="21"/>
        <v>0</v>
      </c>
      <c r="F148" s="25">
        <f t="shared" si="21"/>
        <v>0</v>
      </c>
      <c r="G148" s="28">
        <f t="shared" si="17"/>
        <v>0</v>
      </c>
      <c r="H148" s="27"/>
      <c r="I148" s="25">
        <f t="shared" si="15"/>
        <v>0</v>
      </c>
      <c r="J148" s="27"/>
      <c r="K148" s="25">
        <f t="shared" si="16"/>
        <v>0</v>
      </c>
    </row>
    <row r="149" spans="1:11" outlineLevel="1" x14ac:dyDescent="0.3">
      <c r="A149" s="16">
        <v>791200</v>
      </c>
      <c r="B149" s="15" t="s">
        <v>35</v>
      </c>
      <c r="C149" s="25">
        <f t="shared" si="21"/>
        <v>0</v>
      </c>
      <c r="D149" s="25">
        <f t="shared" si="21"/>
        <v>0</v>
      </c>
      <c r="E149" s="25">
        <f t="shared" si="21"/>
        <v>0</v>
      </c>
      <c r="F149" s="25">
        <f t="shared" si="21"/>
        <v>0</v>
      </c>
      <c r="G149" s="28">
        <f t="shared" si="17"/>
        <v>0</v>
      </c>
      <c r="H149" s="27"/>
      <c r="I149" s="25">
        <f t="shared" si="15"/>
        <v>0</v>
      </c>
      <c r="J149" s="27"/>
      <c r="K149" s="25">
        <f t="shared" si="16"/>
        <v>0</v>
      </c>
    </row>
    <row r="150" spans="1:11" outlineLevel="1" x14ac:dyDescent="0.3">
      <c r="A150" s="16">
        <v>792100</v>
      </c>
      <c r="B150" s="15" t="s">
        <v>36</v>
      </c>
      <c r="C150" s="25">
        <f t="shared" si="21"/>
        <v>0</v>
      </c>
      <c r="D150" s="25">
        <f t="shared" si="21"/>
        <v>0</v>
      </c>
      <c r="E150" s="25">
        <f t="shared" si="21"/>
        <v>0</v>
      </c>
      <c r="F150" s="25">
        <f t="shared" si="21"/>
        <v>0</v>
      </c>
      <c r="G150" s="28">
        <f t="shared" si="17"/>
        <v>0</v>
      </c>
      <c r="H150" s="27"/>
      <c r="I150" s="25">
        <f t="shared" si="15"/>
        <v>0</v>
      </c>
      <c r="J150" s="27"/>
      <c r="K150" s="25">
        <f t="shared" si="16"/>
        <v>0</v>
      </c>
    </row>
    <row r="151" spans="1:11" outlineLevel="1" x14ac:dyDescent="0.3">
      <c r="A151" s="16">
        <v>793100</v>
      </c>
      <c r="B151" s="15" t="s">
        <v>56</v>
      </c>
      <c r="C151" s="25">
        <f t="shared" si="21"/>
        <v>0</v>
      </c>
      <c r="D151" s="25">
        <f t="shared" si="21"/>
        <v>64</v>
      </c>
      <c r="E151" s="25">
        <f t="shared" si="21"/>
        <v>-64</v>
      </c>
      <c r="F151" s="25">
        <f t="shared" si="21"/>
        <v>0</v>
      </c>
      <c r="G151" s="28">
        <f t="shared" ref="G151" si="23">E151-F151</f>
        <v>-64</v>
      </c>
      <c r="H151" s="27"/>
      <c r="I151" s="25">
        <f t="shared" si="15"/>
        <v>0</v>
      </c>
      <c r="J151" s="27"/>
      <c r="K151" s="25">
        <f t="shared" si="16"/>
        <v>0</v>
      </c>
    </row>
    <row r="152" spans="1:11" outlineLevel="1" x14ac:dyDescent="0.3">
      <c r="A152" s="16">
        <v>793200</v>
      </c>
      <c r="B152" s="15" t="s">
        <v>37</v>
      </c>
      <c r="C152" s="25">
        <f t="shared" si="21"/>
        <v>0</v>
      </c>
      <c r="D152" s="25">
        <f t="shared" si="21"/>
        <v>0</v>
      </c>
      <c r="E152" s="25">
        <f t="shared" si="21"/>
        <v>0</v>
      </c>
      <c r="F152" s="25">
        <f t="shared" si="21"/>
        <v>0</v>
      </c>
      <c r="G152" s="28">
        <f t="shared" si="17"/>
        <v>0</v>
      </c>
      <c r="H152" s="27"/>
      <c r="I152" s="25">
        <f t="shared" si="15"/>
        <v>0</v>
      </c>
      <c r="J152" s="27"/>
      <c r="K152" s="25">
        <f t="shared" si="16"/>
        <v>0</v>
      </c>
    </row>
    <row r="153" spans="1:11" outlineLevel="1" x14ac:dyDescent="0.3">
      <c r="A153" s="16">
        <v>793300</v>
      </c>
      <c r="B153" s="15" t="s">
        <v>38</v>
      </c>
      <c r="C153" s="25">
        <f t="shared" si="21"/>
        <v>0</v>
      </c>
      <c r="D153" s="25">
        <f t="shared" si="21"/>
        <v>0</v>
      </c>
      <c r="E153" s="25">
        <f t="shared" si="21"/>
        <v>0</v>
      </c>
      <c r="F153" s="25">
        <f t="shared" si="21"/>
        <v>0</v>
      </c>
      <c r="G153" s="28">
        <f t="shared" si="17"/>
        <v>0</v>
      </c>
      <c r="H153" s="27"/>
      <c r="I153" s="25">
        <f t="shared" si="15"/>
        <v>0</v>
      </c>
      <c r="J153" s="27"/>
      <c r="K153" s="25">
        <f t="shared" si="16"/>
        <v>0</v>
      </c>
    </row>
    <row r="154" spans="1:11" outlineLevel="1" x14ac:dyDescent="0.3">
      <c r="A154" s="16">
        <v>794000</v>
      </c>
      <c r="B154" s="15" t="s">
        <v>39</v>
      </c>
      <c r="C154" s="25">
        <f t="shared" si="21"/>
        <v>0</v>
      </c>
      <c r="D154" s="25">
        <f t="shared" si="21"/>
        <v>0</v>
      </c>
      <c r="E154" s="25">
        <f t="shared" si="21"/>
        <v>0</v>
      </c>
      <c r="F154" s="25">
        <f t="shared" si="21"/>
        <v>0</v>
      </c>
      <c r="G154" s="28">
        <f t="shared" si="17"/>
        <v>0</v>
      </c>
      <c r="H154" s="27"/>
      <c r="I154" s="25">
        <f t="shared" si="15"/>
        <v>0</v>
      </c>
      <c r="J154" s="27"/>
      <c r="K154" s="25">
        <f t="shared" si="16"/>
        <v>0</v>
      </c>
    </row>
    <row r="155" spans="1:11" outlineLevel="1" x14ac:dyDescent="0.3">
      <c r="A155" s="16">
        <v>794200</v>
      </c>
      <c r="B155" s="15" t="s">
        <v>40</v>
      </c>
      <c r="C155" s="25">
        <f t="shared" si="21"/>
        <v>0</v>
      </c>
      <c r="D155" s="25">
        <f t="shared" si="21"/>
        <v>0</v>
      </c>
      <c r="E155" s="25">
        <f t="shared" si="21"/>
        <v>0</v>
      </c>
      <c r="F155" s="25">
        <f t="shared" si="21"/>
        <v>0</v>
      </c>
      <c r="G155" s="28">
        <f t="shared" si="17"/>
        <v>0</v>
      </c>
      <c r="H155" s="27"/>
      <c r="I155" s="25">
        <f t="shared" si="15"/>
        <v>0</v>
      </c>
      <c r="J155" s="27"/>
      <c r="K155" s="25">
        <f t="shared" si="16"/>
        <v>0</v>
      </c>
    </row>
    <row r="156" spans="1:11" outlineLevel="1" x14ac:dyDescent="0.3">
      <c r="A156" s="16">
        <v>799400</v>
      </c>
      <c r="B156" s="15" t="s">
        <v>41</v>
      </c>
      <c r="C156" s="25">
        <f t="shared" si="21"/>
        <v>0</v>
      </c>
      <c r="D156" s="25">
        <f t="shared" si="21"/>
        <v>0</v>
      </c>
      <c r="E156" s="25">
        <f t="shared" si="21"/>
        <v>0</v>
      </c>
      <c r="F156" s="25">
        <f t="shared" si="21"/>
        <v>0</v>
      </c>
      <c r="G156" s="28">
        <f t="shared" si="17"/>
        <v>0</v>
      </c>
      <c r="H156" s="27"/>
      <c r="I156" s="25">
        <f t="shared" si="15"/>
        <v>0</v>
      </c>
      <c r="J156" s="27"/>
      <c r="K156" s="25">
        <f t="shared" si="16"/>
        <v>0</v>
      </c>
    </row>
    <row r="157" spans="1:11" outlineLevel="1" x14ac:dyDescent="0.3">
      <c r="A157" s="16">
        <v>811005</v>
      </c>
      <c r="B157" s="15" t="s">
        <v>53</v>
      </c>
      <c r="C157" s="25">
        <f t="shared" si="21"/>
        <v>0</v>
      </c>
      <c r="D157" s="25">
        <f t="shared" si="21"/>
        <v>0</v>
      </c>
      <c r="E157" s="25">
        <f t="shared" si="21"/>
        <v>0</v>
      </c>
      <c r="F157" s="25">
        <f t="shared" si="21"/>
        <v>0</v>
      </c>
      <c r="G157" s="28">
        <f t="shared" si="17"/>
        <v>0</v>
      </c>
      <c r="H157" s="27"/>
      <c r="I157" s="25">
        <f t="shared" si="15"/>
        <v>0</v>
      </c>
      <c r="J157" s="27"/>
      <c r="K157" s="25">
        <f t="shared" si="16"/>
        <v>0</v>
      </c>
    </row>
    <row r="158" spans="1:11" outlineLevel="1" x14ac:dyDescent="0.3">
      <c r="A158" s="16">
        <v>799900</v>
      </c>
      <c r="B158" s="15" t="s">
        <v>42</v>
      </c>
      <c r="C158" s="25">
        <f t="shared" si="21"/>
        <v>0</v>
      </c>
      <c r="D158" s="25">
        <f t="shared" si="21"/>
        <v>0</v>
      </c>
      <c r="E158" s="25">
        <f t="shared" si="21"/>
        <v>0</v>
      </c>
      <c r="F158" s="25">
        <f t="shared" si="21"/>
        <v>0</v>
      </c>
      <c r="G158" s="28">
        <f t="shared" si="17"/>
        <v>0</v>
      </c>
      <c r="H158" s="27"/>
      <c r="I158" s="25">
        <f t="shared" si="15"/>
        <v>0</v>
      </c>
      <c r="J158" s="27"/>
      <c r="K158" s="25">
        <f t="shared" si="16"/>
        <v>0</v>
      </c>
    </row>
    <row r="159" spans="1:11" s="24" customFormat="1" outlineLevel="1" x14ac:dyDescent="0.3">
      <c r="A159" s="36"/>
      <c r="B159" s="15" t="s">
        <v>43</v>
      </c>
      <c r="C159" s="23">
        <f>SUM(C114:C158)</f>
        <v>74286</v>
      </c>
      <c r="D159" s="23">
        <f>SUM(D114:D158)</f>
        <v>51470</v>
      </c>
      <c r="E159" s="23">
        <f t="shared" ref="E159" si="24">C159-D159</f>
        <v>22816</v>
      </c>
      <c r="F159" s="17">
        <f t="shared" ref="F159:K159" si="25">SUM(F114:F158)</f>
        <v>174477</v>
      </c>
      <c r="G159" s="17">
        <f t="shared" si="25"/>
        <v>-151661</v>
      </c>
      <c r="H159" s="17">
        <f t="shared" si="25"/>
        <v>0</v>
      </c>
      <c r="I159" s="17">
        <f t="shared" si="25"/>
        <v>0</v>
      </c>
      <c r="J159" s="17">
        <f t="shared" si="25"/>
        <v>0</v>
      </c>
      <c r="K159" s="17">
        <f t="shared" si="25"/>
        <v>0</v>
      </c>
    </row>
    <row r="160" spans="1:11" outlineLevel="1" x14ac:dyDescent="0.3"/>
  </sheetData>
  <mergeCells count="18">
    <mergeCell ref="A55:K55"/>
    <mergeCell ref="A1:K1"/>
    <mergeCell ref="A2:K2"/>
    <mergeCell ref="A3:K3"/>
    <mergeCell ref="A5:K5"/>
    <mergeCell ref="C7:G7"/>
    <mergeCell ref="A4:K4"/>
    <mergeCell ref="A54:K54"/>
    <mergeCell ref="C112:G112"/>
    <mergeCell ref="A107:K107"/>
    <mergeCell ref="A109:K109"/>
    <mergeCell ref="A110:K110"/>
    <mergeCell ref="A56:K56"/>
    <mergeCell ref="A57:K57"/>
    <mergeCell ref="A108:K108"/>
    <mergeCell ref="A58:K58"/>
    <mergeCell ref="A106:K106"/>
    <mergeCell ref="C60:G60"/>
  </mergeCells>
  <pageMargins left="0" right="0" top="0.5" bottom="0.5" header="0.3" footer="0.3"/>
  <pageSetup scale="71" fitToHeight="0" orientation="portrait" r:id="rId1"/>
  <headerFooter>
    <oddFooter>&amp;C&amp;P</oddFooter>
  </headerFooter>
  <rowBreaks count="2" manualBreakCount="2">
    <brk id="53" max="10" man="1"/>
    <brk id="10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NPS</dc:creator>
  <cp:lastModifiedBy>Carlson,Jeremiah C</cp:lastModifiedBy>
  <cp:lastPrinted>2017-11-17T20:58:53Z</cp:lastPrinted>
  <dcterms:created xsi:type="dcterms:W3CDTF">2015-07-31T18:08:45Z</dcterms:created>
  <dcterms:modified xsi:type="dcterms:W3CDTF">2022-03-18T17:46:45Z</dcterms:modified>
</cp:coreProperties>
</file>