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ORDPRESS_DNN  Website UPLOADS\Fines and Fees\22-23\"/>
    </mc:Choice>
  </mc:AlternateContent>
  <xr:revisionPtr revIDLastSave="0" documentId="13_ncr:1_{C3C097A7-59B2-4C43-A199-CC46A8AA640A}" xr6:coauthVersionLast="47" xr6:coauthVersionMax="47" xr10:uidLastSave="{00000000-0000-0000-0000-000000000000}"/>
  <bookViews>
    <workbookView xWindow="-120" yWindow="-120" windowWidth="38640" windowHeight="21240" xr2:uid="{8E5ED1C8-E44E-4AEF-A16D-30088F5E69B2}"/>
  </bookViews>
  <sheets>
    <sheet name="FY 22-23 UL" sheetId="1" r:id="rId1"/>
    <sheet name="FY22-23 HSC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2" i="1" l="1"/>
  <c r="F90" i="1"/>
  <c r="F63" i="1"/>
  <c r="F51" i="1"/>
  <c r="F19" i="2"/>
  <c r="F25" i="2" l="1"/>
  <c r="F83" i="1" l="1"/>
  <c r="F52" i="1" l="1"/>
  <c r="F64" i="1" l="1"/>
  <c r="B2" i="2" l="1"/>
  <c r="B2" i="1"/>
  <c r="F20" i="2" l="1"/>
  <c r="F29" i="2" s="1"/>
  <c r="F88" i="1" l="1"/>
  <c r="F92" i="1" l="1"/>
</calcChain>
</file>

<file path=xl/sharedStrings.xml><?xml version="1.0" encoding="utf-8"?>
<sst xmlns="http://schemas.openxmlformats.org/spreadsheetml/2006/main" count="329" uniqueCount="174">
  <si>
    <t>Fines Budget</t>
  </si>
  <si>
    <t>55010300-101-4100-CRRNT</t>
  </si>
  <si>
    <t>AREA</t>
  </si>
  <si>
    <t>CONTACT</t>
  </si>
  <si>
    <t>DESCRIPTION</t>
  </si>
  <si>
    <t>REQUESTED</t>
  </si>
  <si>
    <t xml:space="preserve"> ORIGINAL BUDGET</t>
  </si>
  <si>
    <t>EXPENDITURE</t>
  </si>
  <si>
    <t>GROVER #</t>
  </si>
  <si>
    <t>VOUCHER #</t>
  </si>
  <si>
    <t>DATE / COMMENTS</t>
  </si>
  <si>
    <t xml:space="preserve">Patrick Reakes </t>
  </si>
  <si>
    <t>HSS</t>
  </si>
  <si>
    <t>n/a</t>
  </si>
  <si>
    <t>MSL</t>
  </si>
  <si>
    <t>Val Minson</t>
  </si>
  <si>
    <t>Greg PCard</t>
  </si>
  <si>
    <t>PSV</t>
  </si>
  <si>
    <t>Fletcher Durant</t>
  </si>
  <si>
    <t>UPS Charges LSTA2 and ARPA grant projects</t>
  </si>
  <si>
    <t>Greg PCard 4015FY account</t>
  </si>
  <si>
    <t>ACQ</t>
  </si>
  <si>
    <t>Erin Gallagher</t>
  </si>
  <si>
    <t>Greg PCard amazon.com</t>
  </si>
  <si>
    <t>AFA</t>
  </si>
  <si>
    <t>Ann Lindell</t>
  </si>
  <si>
    <t>Stacey Ewing</t>
  </si>
  <si>
    <t>EDU</t>
  </si>
  <si>
    <t>Sakuna Saengow</t>
  </si>
  <si>
    <t xml:space="preserve">Fldable Photo Studio Box </t>
  </si>
  <si>
    <t>Greg PCard amazon.com (Two charges $97.99 and $15.99)</t>
  </si>
  <si>
    <t>ALA 2022 Annual Conference  - AIRFARE</t>
  </si>
  <si>
    <t>TA 0000477152</t>
  </si>
  <si>
    <t>Colson's PCARD - Paid 4/15/22</t>
  </si>
  <si>
    <t>IT Supplies (ordered for Mike Tyler as his card was having issues)</t>
  </si>
  <si>
    <t>n/a Email from Mike Tyler</t>
  </si>
  <si>
    <t>Budget Remaining</t>
  </si>
  <si>
    <t>Budget Requested &amp; Spent</t>
  </si>
  <si>
    <t>Ben Walker</t>
  </si>
  <si>
    <t xml:space="preserve">Budget Remaining </t>
  </si>
  <si>
    <t>YTD Expenditures</t>
  </si>
  <si>
    <t>YTD Lib Fines</t>
  </si>
  <si>
    <t>Remaining Balance</t>
  </si>
  <si>
    <t>55170100-185-4100-CRRNT</t>
  </si>
  <si>
    <t>Hannah Norton</t>
  </si>
  <si>
    <t>Evangeline Giaconia</t>
  </si>
  <si>
    <t>Greg's PCard Pechanga Resort Casino (Should have a $100.00 credit back after stay for "incidentals"</t>
  </si>
  <si>
    <t>ALF</t>
  </si>
  <si>
    <t>Tabby Pursley</t>
  </si>
  <si>
    <t>Shelving for Map Cases to go into</t>
  </si>
  <si>
    <t>PO to Patterson Pope</t>
  </si>
  <si>
    <t>Greg's PCard Continental Capers (Additional $500 provided by other)</t>
  </si>
  <si>
    <r>
      <t xml:space="preserve">Lodging for Evangeline Giaconia for International Conference of Indigenous Archives, Libraries, and Museums. Temecula, CA October 25 - 27, 2022 </t>
    </r>
    <r>
      <rPr>
        <b/>
        <sz val="11"/>
        <color rgb="FF000000"/>
        <rFont val="Calibri Light"/>
        <family val="2"/>
        <scheme val="major"/>
      </rPr>
      <t>(Allocated $1,318.00)</t>
    </r>
    <r>
      <rPr>
        <sz val="11"/>
        <color rgb="FF000000"/>
        <rFont val="Calibri Light"/>
        <family val="2"/>
        <scheme val="major"/>
      </rPr>
      <t xml:space="preserve"> Supplemental funding from other dept.</t>
    </r>
  </si>
  <si>
    <r>
      <t xml:space="preserve">Flight for Evangeline Giaconia for International Conference of Indigenous Archives, Libraries, and Museums. Temecula, CA October 25 - 27, 2022  </t>
    </r>
    <r>
      <rPr>
        <b/>
        <sz val="11"/>
        <color rgb="FF000000"/>
        <rFont val="Calibri Light"/>
        <family val="2"/>
        <scheme val="major"/>
      </rPr>
      <t>(Allocated $1,318.00)</t>
    </r>
    <r>
      <rPr>
        <sz val="11"/>
        <color rgb="FF000000"/>
        <rFont val="Calibri Light"/>
        <family val="2"/>
        <scheme val="major"/>
      </rPr>
      <t xml:space="preserve"> Supplemental funding from other dept.</t>
    </r>
  </si>
  <si>
    <t>Meals (Allocated $1,318.00) Supplemental funding from other dept.</t>
  </si>
  <si>
    <t>Reimbursement (Evangeline's Personal Funds)</t>
  </si>
  <si>
    <t>Brittany Kester</t>
  </si>
  <si>
    <t xml:space="preserve">	Identity and Multilingualism through Picture Books Summer Institute</t>
  </si>
  <si>
    <t>Sheri Edwards</t>
  </si>
  <si>
    <t>libraryjuiceacademy.com registration</t>
  </si>
  <si>
    <t>DPS</t>
  </si>
  <si>
    <t>Plato Smith</t>
  </si>
  <si>
    <t>FY 23 UF's Advanced Leadership for Academics and Professionals Program</t>
  </si>
  <si>
    <t>JE0003913148</t>
  </si>
  <si>
    <t>8/11/22 - E2R - Sommer Green</t>
  </si>
  <si>
    <t>Uline credit for dollys</t>
  </si>
  <si>
    <t xml:space="preserve">$4143.85 in CYFWD for Encumbrances </t>
  </si>
  <si>
    <t>Mileage ER 0001077672</t>
  </si>
  <si>
    <t>Christine Yip</t>
  </si>
  <si>
    <t>Amazon - Calculator refund</t>
  </si>
  <si>
    <t>Mileage ER 0001081403</t>
  </si>
  <si>
    <t>TA 0000485515  ER 0001087469</t>
  </si>
  <si>
    <t>Greg PCard 4015FY account - amount is an adjustment</t>
  </si>
  <si>
    <t>Soncera Keene</t>
  </si>
  <si>
    <t>Powerbanks and Headphones</t>
  </si>
  <si>
    <t>IT 113954</t>
  </si>
  <si>
    <t>Dell - Mike Tyler punchout cart</t>
  </si>
  <si>
    <t>Two mobile workstations</t>
  </si>
  <si>
    <t>IT 113790</t>
  </si>
  <si>
    <t>Dell - Mike Tyler Amazon</t>
  </si>
  <si>
    <t>HSCL</t>
  </si>
  <si>
    <t>Emily McElroy</t>
  </si>
  <si>
    <t>ER 0001089127 - Online Reimb Submitted</t>
  </si>
  <si>
    <t xml:space="preserve">Parking - 1st day on campus </t>
  </si>
  <si>
    <t>Laurie Taylor</t>
  </si>
  <si>
    <t>Image Retrieval Golden Thread NXT Software</t>
  </si>
  <si>
    <t>PO to Image Retrieval</t>
  </si>
  <si>
    <t>Shelia DeRoche</t>
  </si>
  <si>
    <t>DLC</t>
  </si>
  <si>
    <t>Charging Cable</t>
  </si>
  <si>
    <t>IT 114017</t>
  </si>
  <si>
    <t>Mike Tyler Amazon</t>
  </si>
  <si>
    <t>IT 113488</t>
  </si>
  <si>
    <t>USB Extension Cable</t>
  </si>
  <si>
    <t>Ilana Abend-Davis</t>
  </si>
  <si>
    <t>Virtual Courses 6 week ala.org Fundamentals of Cataloging 2023</t>
  </si>
  <si>
    <t>Greg's PCard</t>
  </si>
  <si>
    <t>CAT</t>
  </si>
  <si>
    <t>American Button Machines Pinback Button Set</t>
  </si>
  <si>
    <t>DLS</t>
  </si>
  <si>
    <t>everhour.com subscription</t>
  </si>
  <si>
    <t>Tyler PCard - yearly rate $1,300.00</t>
  </si>
  <si>
    <t>Adam Chalmers</t>
  </si>
  <si>
    <t>IT 114206</t>
  </si>
  <si>
    <t>MicroSD to SD Memory Card Adapter</t>
  </si>
  <si>
    <t>SUS</t>
  </si>
  <si>
    <t>Reimbursement Shipping Charges East Carolina University</t>
  </si>
  <si>
    <t>V1004130</t>
  </si>
  <si>
    <t>Two mobile workstations ($588.96 of $1271.72)</t>
  </si>
  <si>
    <t>FedExCharges LSTA2 and ARPA grant projects</t>
  </si>
  <si>
    <t>FedEx invoice 7-954-58092</t>
  </si>
  <si>
    <t>Two mobile workstations ($588.96 &amp; $599.98 already paid)</t>
  </si>
  <si>
    <t>Ash Vaught</t>
  </si>
  <si>
    <t>Material Flow &amp; Conveyor Systems - Equipment Cart</t>
  </si>
  <si>
    <t>Pat Reakes</t>
  </si>
  <si>
    <t>Francis Marion Hotel TA484955</t>
  </si>
  <si>
    <t>TA 0000484955 TXN05480599</t>
  </si>
  <si>
    <t>Greg Krueger</t>
  </si>
  <si>
    <t>Loex Subscription Renewal</t>
  </si>
  <si>
    <t>Greg PCard (Pat approved via email) Paypal.</t>
  </si>
  <si>
    <t xml:space="preserve">Contant Contact Email </t>
  </si>
  <si>
    <t>IT 109183</t>
  </si>
  <si>
    <t xml:space="preserve">Ariel Pomputiuos </t>
  </si>
  <si>
    <t xml:space="preserve">Continuing Education - CAIFL 2023 Schedule, Virtual </t>
  </si>
  <si>
    <t>Mary Edward</t>
  </si>
  <si>
    <t>Pcard Eubanks</t>
  </si>
  <si>
    <t>Mike Tyler</t>
  </si>
  <si>
    <t>IT 114314</t>
  </si>
  <si>
    <t>PO to E-IMAGEDATA CORP</t>
  </si>
  <si>
    <t>Upgrade 2 Scanpro 2000 microfilm scanners to USB 3 Scanpro 3000 models.</t>
  </si>
  <si>
    <t>Happy or Not Upgrade</t>
  </si>
  <si>
    <t>V1039316</t>
  </si>
  <si>
    <t>2023 Winter Stats Workshop - Virtual</t>
  </si>
  <si>
    <t>B. Zhang</t>
  </si>
  <si>
    <t>PCARd  Eubanks</t>
  </si>
  <si>
    <t>Registration for Tania Rios Open Education Network (University of MN)</t>
  </si>
  <si>
    <t xml:space="preserve">Greg PCard </t>
  </si>
  <si>
    <t>Sarah Prentice</t>
  </si>
  <si>
    <t>Epson EcoTank ET-2720 Wireless Color All-in-One Supertank Printer with Scanner and Copier (non Xerox)</t>
  </si>
  <si>
    <t>Equip and materials for MSL Makerspace kickstart</t>
  </si>
  <si>
    <t>Greg Krueger Amazon</t>
  </si>
  <si>
    <t>IT 115085</t>
  </si>
  <si>
    <t>Equip and materials for MSL Makerspace kickstart (American Button Machines)</t>
  </si>
  <si>
    <t>Greg PCard americanbuttonmachines.com</t>
  </si>
  <si>
    <t>V1054391</t>
  </si>
  <si>
    <t>M. Tyler</t>
  </si>
  <si>
    <t>Best Buy - 4 USB Cable Cords</t>
  </si>
  <si>
    <t>Best Buy - 4 USB Cable Cords - Cancellation</t>
  </si>
  <si>
    <t>Best Buy - USB-C Cables for Public Checkout</t>
  </si>
  <si>
    <t>Best Buy - Macbook Chargers for Public Checkout</t>
  </si>
  <si>
    <t>TXN05488737</t>
  </si>
  <si>
    <t>TXN05489689</t>
  </si>
  <si>
    <t>TXN05492649</t>
  </si>
  <si>
    <t>TXN05498374</t>
  </si>
  <si>
    <t>Vacuum and Wet Vac due to flood at LW</t>
  </si>
  <si>
    <t xml:space="preserve">GreyNet Membership </t>
  </si>
  <si>
    <t>GreyNet Membership for Plato Smith</t>
  </si>
  <si>
    <t>ADM</t>
  </si>
  <si>
    <t>MFOS Bookclub</t>
  </si>
  <si>
    <t>Amazon PO</t>
  </si>
  <si>
    <t>Human Skeleton Model Replacement - Marston Course Reserves</t>
  </si>
  <si>
    <t>MSL/MFO+C+A72:I72</t>
  </si>
  <si>
    <t>Lauren Adkins</t>
  </si>
  <si>
    <t>University of York Health Economics Consortium Webinar</t>
  </si>
  <si>
    <t>83.33 gbp or $100.48 USD</t>
  </si>
  <si>
    <t>Tara Cataldo/Brad Curry</t>
  </si>
  <si>
    <t>Robin Fowler</t>
  </si>
  <si>
    <t>Neon Sign</t>
  </si>
  <si>
    <t>Greg-paypal_prints and signs international LLC</t>
  </si>
  <si>
    <t>Greg-a3bs.com</t>
  </si>
  <si>
    <t>Greg-americanbuttonmachines</t>
  </si>
  <si>
    <t>Abend-David</t>
  </si>
  <si>
    <t>ala.org class</t>
  </si>
  <si>
    <t>Greg-ala.org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</si>
</sst>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theme="1"/>
      <name val="Arial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Arial"/>
      <family val="2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 shrinkToFit="1"/>
    </xf>
    <xf numFmtId="49" fontId="3" fillId="0" borderId="2" xfId="0" applyNumberFormat="1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4" fontId="9" fillId="0" borderId="0" xfId="0" applyNumberFormat="1" applyFont="1"/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5" xfId="0" applyFont="1" applyBorder="1"/>
    <xf numFmtId="0" fontId="8" fillId="0" borderId="0" xfId="0" applyFont="1"/>
    <xf numFmtId="0" fontId="7" fillId="0" borderId="5" xfId="0" applyFont="1" applyBorder="1" applyAlignment="1">
      <alignment wrapText="1"/>
    </xf>
    <xf numFmtId="0" fontId="6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wrapText="1"/>
    </xf>
    <xf numFmtId="0" fontId="0" fillId="0" borderId="6" xfId="0" applyBorder="1"/>
    <xf numFmtId="0" fontId="4" fillId="0" borderId="4" xfId="0" applyFont="1" applyBorder="1"/>
    <xf numFmtId="8" fontId="12" fillId="0" borderId="0" xfId="0" applyNumberFormat="1" applyFont="1"/>
    <xf numFmtId="0" fontId="12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/>
    <xf numFmtId="44" fontId="5" fillId="0" borderId="0" xfId="0" applyNumberFormat="1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43" fontId="8" fillId="0" borderId="0" xfId="0" applyNumberFormat="1" applyFont="1" applyAlignment="1">
      <alignment horizontal="right"/>
    </xf>
    <xf numFmtId="0" fontId="15" fillId="0" borderId="0" xfId="0" applyFont="1"/>
    <xf numFmtId="0" fontId="13" fillId="0" borderId="0" xfId="0" applyFont="1" applyAlignment="1">
      <alignment horizontal="left"/>
    </xf>
    <xf numFmtId="44" fontId="5" fillId="0" borderId="0" xfId="1" applyFont="1"/>
    <xf numFmtId="43" fontId="0" fillId="0" borderId="0" xfId="0" applyNumberFormat="1"/>
    <xf numFmtId="44" fontId="0" fillId="0" borderId="0" xfId="0" applyNumberFormat="1"/>
    <xf numFmtId="44" fontId="5" fillId="0" borderId="0" xfId="1" applyFont="1" applyFill="1"/>
    <xf numFmtId="0" fontId="14" fillId="0" borderId="0" xfId="0" applyFont="1" applyAlignment="1">
      <alignment horizontal="right"/>
    </xf>
    <xf numFmtId="0" fontId="14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10" fillId="2" borderId="0" xfId="0" applyFont="1" applyFill="1"/>
    <xf numFmtId="2" fontId="7" fillId="2" borderId="0" xfId="0" applyNumberFormat="1" applyFont="1" applyFill="1"/>
    <xf numFmtId="44" fontId="6" fillId="2" borderId="0" xfId="0" applyNumberFormat="1" applyFont="1" applyFill="1"/>
    <xf numFmtId="4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49" fontId="8" fillId="2" borderId="0" xfId="0" applyNumberFormat="1" applyFont="1" applyFill="1" applyAlignment="1">
      <alignment horizontal="right"/>
    </xf>
    <xf numFmtId="0" fontId="0" fillId="0" borderId="4" xfId="0" applyBorder="1"/>
    <xf numFmtId="0" fontId="11" fillId="0" borderId="0" xfId="0" applyFont="1"/>
    <xf numFmtId="44" fontId="2" fillId="0" borderId="0" xfId="1" applyFont="1" applyBorder="1" applyAlignment="1"/>
    <xf numFmtId="0" fontId="0" fillId="0" borderId="5" xfId="0" applyBorder="1"/>
    <xf numFmtId="0" fontId="2" fillId="0" borderId="0" xfId="0" applyFont="1"/>
    <xf numFmtId="44" fontId="2" fillId="0" borderId="0" xfId="0" applyNumberFormat="1" applyFont="1"/>
    <xf numFmtId="0" fontId="0" fillId="0" borderId="9" xfId="0" applyBorder="1"/>
    <xf numFmtId="0" fontId="0" fillId="0" borderId="10" xfId="0" applyBorder="1"/>
    <xf numFmtId="0" fontId="4" fillId="0" borderId="0" xfId="0" applyFont="1" applyAlignment="1">
      <alignment horizontal="left"/>
    </xf>
    <xf numFmtId="44" fontId="5" fillId="0" borderId="0" xfId="1" applyFont="1" applyBorder="1" applyAlignment="1"/>
    <xf numFmtId="0" fontId="10" fillId="0" borderId="0" xfId="0" applyFont="1"/>
    <xf numFmtId="43" fontId="7" fillId="0" borderId="0" xfId="0" applyNumberFormat="1" applyFont="1" applyAlignment="1">
      <alignment horizontal="right"/>
    </xf>
    <xf numFmtId="44" fontId="6" fillId="0" borderId="0" xfId="0" applyNumberFormat="1" applyFont="1"/>
    <xf numFmtId="0" fontId="7" fillId="0" borderId="0" xfId="0" applyFont="1" applyAlignment="1">
      <alignment horizontal="right"/>
    </xf>
    <xf numFmtId="0" fontId="6" fillId="0" borderId="0" xfId="0" applyFont="1"/>
    <xf numFmtId="43" fontId="6" fillId="0" borderId="0" xfId="0" applyNumberFormat="1" applyFont="1"/>
    <xf numFmtId="43" fontId="2" fillId="0" borderId="0" xfId="0" applyNumberFormat="1" applyFont="1"/>
    <xf numFmtId="6" fontId="5" fillId="0" borderId="0" xfId="0" applyNumberFormat="1" applyFont="1"/>
    <xf numFmtId="0" fontId="7" fillId="2" borderId="0" xfId="0" applyFont="1" applyFill="1"/>
    <xf numFmtId="49" fontId="7" fillId="2" borderId="0" xfId="0" applyNumberFormat="1" applyFont="1" applyFill="1" applyAlignment="1">
      <alignment horizontal="right"/>
    </xf>
    <xf numFmtId="43" fontId="7" fillId="2" borderId="0" xfId="0" applyNumberFormat="1" applyFont="1" applyFill="1"/>
    <xf numFmtId="164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 wrapText="1"/>
    </xf>
    <xf numFmtId="43" fontId="7" fillId="0" borderId="0" xfId="0" applyNumberFormat="1" applyFont="1"/>
    <xf numFmtId="49" fontId="7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right" wrapText="1"/>
    </xf>
    <xf numFmtId="0" fontId="13" fillId="0" borderId="5" xfId="0" applyFont="1" applyBorder="1"/>
    <xf numFmtId="0" fontId="7" fillId="0" borderId="5" xfId="0" applyFont="1" applyBorder="1"/>
    <xf numFmtId="6" fontId="2" fillId="0" borderId="0" xfId="0" applyNumberFormat="1" applyFont="1"/>
    <xf numFmtId="8" fontId="2" fillId="0" borderId="0" xfId="0" applyNumberFormat="1" applyFont="1"/>
    <xf numFmtId="0" fontId="0" fillId="0" borderId="11" xfId="0" applyBorder="1"/>
    <xf numFmtId="0" fontId="0" fillId="0" borderId="12" xfId="0" applyBorder="1"/>
    <xf numFmtId="0" fontId="2" fillId="0" borderId="12" xfId="0" applyFont="1" applyBorder="1"/>
    <xf numFmtId="0" fontId="0" fillId="0" borderId="13" xfId="0" applyBorder="1"/>
    <xf numFmtId="0" fontId="0" fillId="0" borderId="7" xfId="0" applyBorder="1"/>
    <xf numFmtId="0" fontId="0" fillId="0" borderId="8" xfId="0" applyBorder="1"/>
    <xf numFmtId="0" fontId="5" fillId="0" borderId="5" xfId="0" applyFont="1" applyBorder="1"/>
    <xf numFmtId="2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2A17A-3B4D-4EF0-A1D0-D4DA5D932210}">
  <dimension ref="A1:I93"/>
  <sheetViews>
    <sheetView tabSelected="1" zoomScaleNormal="100" workbookViewId="0">
      <pane ySplit="3" topLeftCell="A45" activePane="bottomLeft" state="frozen"/>
      <selection pane="bottomLeft" activeCell="F83" sqref="F83"/>
    </sheetView>
  </sheetViews>
  <sheetFormatPr defaultRowHeight="15" x14ac:dyDescent="0.25"/>
  <cols>
    <col min="1" max="1" width="16.85546875" bestFit="1" customWidth="1"/>
    <col min="2" max="2" width="20.5703125" bestFit="1" customWidth="1"/>
    <col min="3" max="3" width="87.7109375" bestFit="1" customWidth="1"/>
    <col min="4" max="4" width="17.5703125" bestFit="1" customWidth="1"/>
    <col min="5" max="5" width="23.7109375" bestFit="1" customWidth="1"/>
    <col min="6" max="6" width="19.7109375" bestFit="1" customWidth="1"/>
    <col min="7" max="7" width="23.140625" bestFit="1" customWidth="1"/>
    <col min="8" max="8" width="15.5703125" bestFit="1" customWidth="1"/>
    <col min="9" max="9" width="78.140625" bestFit="1" customWidth="1"/>
  </cols>
  <sheetData>
    <row r="1" spans="1:9" x14ac:dyDescent="0.25">
      <c r="A1" s="27" t="s">
        <v>0</v>
      </c>
      <c r="B1" s="22">
        <v>112888.18</v>
      </c>
      <c r="C1" s="23" t="s">
        <v>1</v>
      </c>
    </row>
    <row r="2" spans="1:9" ht="15.75" thickBot="1" x14ac:dyDescent="0.3">
      <c r="B2" s="26">
        <f>E5+E56+E68</f>
        <v>112888.18</v>
      </c>
    </row>
    <row r="3" spans="1:9" ht="16.5" thickBot="1" x14ac:dyDescent="0.3">
      <c r="A3" s="1" t="s">
        <v>2</v>
      </c>
      <c r="B3" s="2" t="s">
        <v>3</v>
      </c>
      <c r="C3" s="2" t="s">
        <v>4</v>
      </c>
      <c r="D3" s="3" t="s">
        <v>5</v>
      </c>
      <c r="E3" s="4" t="s">
        <v>6</v>
      </c>
      <c r="F3" s="3" t="s">
        <v>7</v>
      </c>
      <c r="G3" s="5" t="s">
        <v>8</v>
      </c>
      <c r="H3" s="6" t="s">
        <v>9</v>
      </c>
      <c r="I3" s="7" t="s">
        <v>10</v>
      </c>
    </row>
    <row r="4" spans="1:9" x14ac:dyDescent="0.25">
      <c r="A4" s="82"/>
      <c r="B4" s="82"/>
      <c r="C4" s="82"/>
      <c r="D4" s="82"/>
      <c r="E4" s="82"/>
      <c r="F4" s="82"/>
      <c r="G4" s="82"/>
      <c r="H4" s="82"/>
      <c r="I4" s="83"/>
    </row>
    <row r="5" spans="1:9" x14ac:dyDescent="0.25">
      <c r="A5" s="8" t="s">
        <v>11</v>
      </c>
      <c r="B5" s="55">
        <v>30061520</v>
      </c>
      <c r="E5" s="56">
        <v>102888.18</v>
      </c>
      <c r="F5" s="27"/>
      <c r="G5" s="27"/>
      <c r="H5" s="27"/>
      <c r="I5" s="84" t="s">
        <v>66</v>
      </c>
    </row>
    <row r="6" spans="1:9" x14ac:dyDescent="0.25">
      <c r="I6" s="50"/>
    </row>
    <row r="7" spans="1:9" x14ac:dyDescent="0.25">
      <c r="A7" s="51" t="s">
        <v>12</v>
      </c>
      <c r="B7" t="s">
        <v>26</v>
      </c>
      <c r="C7" t="s">
        <v>65</v>
      </c>
      <c r="F7">
        <v>-168</v>
      </c>
      <c r="I7" s="50"/>
    </row>
    <row r="8" spans="1:9" s="16" customFormat="1" x14ac:dyDescent="0.25">
      <c r="A8" s="9" t="s">
        <v>17</v>
      </c>
      <c r="B8" s="10" t="s">
        <v>18</v>
      </c>
      <c r="C8" s="57" t="s">
        <v>19</v>
      </c>
      <c r="D8" s="85"/>
      <c r="E8" s="59"/>
      <c r="F8" s="58">
        <v>9.15</v>
      </c>
      <c r="G8" s="60" t="s">
        <v>13</v>
      </c>
      <c r="H8" s="14"/>
      <c r="I8" s="17" t="s">
        <v>20</v>
      </c>
    </row>
    <row r="9" spans="1:9" s="16" customFormat="1" x14ac:dyDescent="0.25">
      <c r="A9" s="9" t="s">
        <v>24</v>
      </c>
      <c r="B9" s="10" t="s">
        <v>28</v>
      </c>
      <c r="C9" s="57" t="s">
        <v>67</v>
      </c>
      <c r="D9" s="85"/>
      <c r="E9" s="59"/>
      <c r="F9" s="58">
        <v>58.3</v>
      </c>
      <c r="G9" s="60"/>
      <c r="H9" s="14"/>
      <c r="I9" s="17"/>
    </row>
    <row r="10" spans="1:9" s="16" customFormat="1" x14ac:dyDescent="0.25">
      <c r="A10" s="9" t="s">
        <v>17</v>
      </c>
      <c r="B10" s="10" t="s">
        <v>18</v>
      </c>
      <c r="C10" s="57" t="s">
        <v>19</v>
      </c>
      <c r="D10" s="85"/>
      <c r="E10" s="59"/>
      <c r="F10" s="58">
        <v>57.11</v>
      </c>
      <c r="G10" s="60"/>
      <c r="H10" s="14"/>
      <c r="I10" s="17"/>
    </row>
    <row r="11" spans="1:9" s="16" customFormat="1" x14ac:dyDescent="0.25">
      <c r="A11" s="9" t="s">
        <v>17</v>
      </c>
      <c r="B11" s="10" t="s">
        <v>18</v>
      </c>
      <c r="C11" s="57" t="s">
        <v>19</v>
      </c>
      <c r="D11" s="85"/>
      <c r="E11" s="59"/>
      <c r="F11" s="58">
        <v>56.9</v>
      </c>
      <c r="G11" s="60"/>
      <c r="H11" s="14"/>
      <c r="I11" s="17"/>
    </row>
    <row r="12" spans="1:9" s="16" customFormat="1" x14ac:dyDescent="0.25">
      <c r="A12" s="72" t="s">
        <v>60</v>
      </c>
      <c r="B12" s="10" t="s">
        <v>61</v>
      </c>
      <c r="C12" s="57" t="s">
        <v>62</v>
      </c>
      <c r="D12" s="85"/>
      <c r="E12" s="59"/>
      <c r="F12" s="58">
        <v>1500</v>
      </c>
      <c r="G12" s="60">
        <v>112655</v>
      </c>
      <c r="H12" s="14" t="s">
        <v>63</v>
      </c>
      <c r="I12" s="17" t="s">
        <v>64</v>
      </c>
    </row>
    <row r="13" spans="1:9" s="16" customFormat="1" x14ac:dyDescent="0.25">
      <c r="A13" s="72" t="s">
        <v>21</v>
      </c>
      <c r="B13" s="10" t="s">
        <v>58</v>
      </c>
      <c r="C13" s="57" t="s">
        <v>59</v>
      </c>
      <c r="D13" s="85"/>
      <c r="E13" s="59"/>
      <c r="F13" s="58">
        <v>200</v>
      </c>
      <c r="G13" s="60">
        <v>112740</v>
      </c>
      <c r="H13" s="14"/>
      <c r="I13" s="17" t="s">
        <v>16</v>
      </c>
    </row>
    <row r="14" spans="1:9" s="16" customFormat="1" ht="45" x14ac:dyDescent="0.25">
      <c r="A14" s="94" t="s">
        <v>12</v>
      </c>
      <c r="B14" s="95" t="s">
        <v>45</v>
      </c>
      <c r="C14" s="93" t="s">
        <v>53</v>
      </c>
      <c r="D14" s="85"/>
      <c r="E14" s="59"/>
      <c r="F14" s="58">
        <v>89.58</v>
      </c>
      <c r="G14" s="60">
        <v>112676</v>
      </c>
      <c r="H14" s="14"/>
      <c r="I14" s="86" t="s">
        <v>51</v>
      </c>
    </row>
    <row r="15" spans="1:9" s="16" customFormat="1" x14ac:dyDescent="0.25">
      <c r="A15" s="9" t="s">
        <v>17</v>
      </c>
      <c r="B15" s="10" t="s">
        <v>18</v>
      </c>
      <c r="C15" s="57" t="s">
        <v>19</v>
      </c>
      <c r="D15" s="85"/>
      <c r="E15" s="59"/>
      <c r="F15" s="58">
        <v>68.39</v>
      </c>
      <c r="G15" s="60" t="s">
        <v>13</v>
      </c>
      <c r="H15" s="14"/>
      <c r="I15" s="17" t="s">
        <v>20</v>
      </c>
    </row>
    <row r="16" spans="1:9" s="16" customFormat="1" x14ac:dyDescent="0.25">
      <c r="A16" s="9" t="s">
        <v>17</v>
      </c>
      <c r="B16" s="10" t="s">
        <v>18</v>
      </c>
      <c r="C16" s="57" t="s">
        <v>19</v>
      </c>
      <c r="D16" s="85"/>
      <c r="E16" s="59"/>
      <c r="F16" s="58">
        <v>80.81</v>
      </c>
      <c r="G16" s="60" t="s">
        <v>13</v>
      </c>
      <c r="H16" s="14"/>
      <c r="I16" s="17" t="s">
        <v>20</v>
      </c>
    </row>
    <row r="17" spans="1:9" s="16" customFormat="1" x14ac:dyDescent="0.25">
      <c r="A17" s="9" t="s">
        <v>17</v>
      </c>
      <c r="B17" s="10" t="s">
        <v>18</v>
      </c>
      <c r="C17" s="57" t="s">
        <v>19</v>
      </c>
      <c r="D17" s="85"/>
      <c r="E17" s="59"/>
      <c r="F17" s="58">
        <v>9.6199999999999992</v>
      </c>
      <c r="G17" s="60" t="s">
        <v>13</v>
      </c>
      <c r="H17" s="14"/>
      <c r="I17" s="17" t="s">
        <v>20</v>
      </c>
    </row>
    <row r="18" spans="1:9" s="16" customFormat="1" x14ac:dyDescent="0.25">
      <c r="A18" s="9" t="s">
        <v>14</v>
      </c>
      <c r="B18" s="10" t="s">
        <v>68</v>
      </c>
      <c r="C18" s="57" t="s">
        <v>69</v>
      </c>
      <c r="D18" s="85"/>
      <c r="E18" s="59"/>
      <c r="F18" s="58">
        <v>-73.959999999999994</v>
      </c>
      <c r="G18" s="60"/>
      <c r="H18" s="14"/>
      <c r="I18" s="17"/>
    </row>
    <row r="19" spans="1:9" s="16" customFormat="1" x14ac:dyDescent="0.25">
      <c r="A19" s="9" t="s">
        <v>24</v>
      </c>
      <c r="B19" s="10" t="s">
        <v>28</v>
      </c>
      <c r="C19" s="57" t="s">
        <v>70</v>
      </c>
      <c r="D19" s="85"/>
      <c r="E19" s="59"/>
      <c r="F19" s="58">
        <v>58.3</v>
      </c>
      <c r="G19" s="60"/>
      <c r="H19" s="14"/>
      <c r="I19" s="17"/>
    </row>
    <row r="20" spans="1:9" s="16" customFormat="1" x14ac:dyDescent="0.25">
      <c r="A20" s="72" t="s">
        <v>27</v>
      </c>
      <c r="B20" s="10" t="s">
        <v>56</v>
      </c>
      <c r="C20" s="57" t="s">
        <v>57</v>
      </c>
      <c r="D20" s="85"/>
      <c r="E20" s="59"/>
      <c r="F20" s="85">
        <v>1157.9100000000001</v>
      </c>
      <c r="G20" s="60"/>
      <c r="H20" s="14"/>
      <c r="I20" s="17" t="s">
        <v>71</v>
      </c>
    </row>
    <row r="21" spans="1:9" s="16" customFormat="1" x14ac:dyDescent="0.25">
      <c r="A21" s="9" t="s">
        <v>17</v>
      </c>
      <c r="B21" s="10" t="s">
        <v>18</v>
      </c>
      <c r="C21" s="57" t="s">
        <v>19</v>
      </c>
      <c r="D21" s="58"/>
      <c r="E21" s="59"/>
      <c r="F21" s="58">
        <v>42.58</v>
      </c>
      <c r="G21" s="60" t="s">
        <v>13</v>
      </c>
      <c r="H21" s="14"/>
      <c r="I21" s="17" t="s">
        <v>72</v>
      </c>
    </row>
    <row r="22" spans="1:9" s="16" customFormat="1" x14ac:dyDescent="0.25">
      <c r="A22" s="9" t="s">
        <v>17</v>
      </c>
      <c r="B22" s="10" t="s">
        <v>18</v>
      </c>
      <c r="C22" s="57" t="s">
        <v>19</v>
      </c>
      <c r="D22" s="58"/>
      <c r="E22" s="59"/>
      <c r="F22" s="58">
        <v>8.92</v>
      </c>
      <c r="G22" s="60" t="s">
        <v>13</v>
      </c>
      <c r="H22" s="14"/>
      <c r="I22" s="17" t="s">
        <v>72</v>
      </c>
    </row>
    <row r="23" spans="1:9" s="16" customFormat="1" x14ac:dyDescent="0.25">
      <c r="A23" s="9" t="s">
        <v>12</v>
      </c>
      <c r="B23" s="10" t="s">
        <v>26</v>
      </c>
      <c r="C23" s="57" t="s">
        <v>108</v>
      </c>
      <c r="D23" s="58"/>
      <c r="E23" s="59"/>
      <c r="F23" s="58">
        <v>588.96</v>
      </c>
      <c r="G23" s="60" t="s">
        <v>78</v>
      </c>
      <c r="H23" s="14"/>
      <c r="I23" s="17" t="s">
        <v>79</v>
      </c>
    </row>
    <row r="24" spans="1:9" s="16" customFormat="1" x14ac:dyDescent="0.25">
      <c r="A24" s="9" t="s">
        <v>12</v>
      </c>
      <c r="B24" s="10" t="s">
        <v>26</v>
      </c>
      <c r="C24" s="57" t="s">
        <v>111</v>
      </c>
      <c r="D24" s="58"/>
      <c r="E24" s="59"/>
      <c r="F24" s="58">
        <v>599.98</v>
      </c>
      <c r="G24" s="60" t="s">
        <v>78</v>
      </c>
      <c r="H24" s="14"/>
      <c r="I24" s="17" t="s">
        <v>79</v>
      </c>
    </row>
    <row r="25" spans="1:9" s="16" customFormat="1" x14ac:dyDescent="0.25">
      <c r="A25" s="72" t="s">
        <v>27</v>
      </c>
      <c r="B25" s="10" t="s">
        <v>56</v>
      </c>
      <c r="C25" s="57" t="s">
        <v>89</v>
      </c>
      <c r="D25" s="58"/>
      <c r="E25" s="59"/>
      <c r="F25" s="58">
        <v>77.94</v>
      </c>
      <c r="G25" s="60" t="s">
        <v>90</v>
      </c>
      <c r="H25" s="14"/>
      <c r="I25" s="17" t="s">
        <v>91</v>
      </c>
    </row>
    <row r="26" spans="1:9" s="16" customFormat="1" x14ac:dyDescent="0.25">
      <c r="A26" s="72" t="s">
        <v>12</v>
      </c>
      <c r="B26" s="10" t="s">
        <v>73</v>
      </c>
      <c r="C26" s="57" t="s">
        <v>93</v>
      </c>
      <c r="D26" s="58"/>
      <c r="E26" s="59"/>
      <c r="F26" s="58">
        <v>44.95</v>
      </c>
      <c r="G26" s="60" t="s">
        <v>92</v>
      </c>
      <c r="H26" s="14"/>
      <c r="I26" s="17" t="s">
        <v>91</v>
      </c>
    </row>
    <row r="27" spans="1:9" s="16" customFormat="1" x14ac:dyDescent="0.25">
      <c r="A27" s="9" t="s">
        <v>12</v>
      </c>
      <c r="B27" s="10" t="s">
        <v>26</v>
      </c>
      <c r="C27" s="57" t="s">
        <v>77</v>
      </c>
      <c r="D27" s="58"/>
      <c r="E27" s="59"/>
      <c r="F27" s="58">
        <v>73.959999999999994</v>
      </c>
      <c r="G27" s="60" t="s">
        <v>78</v>
      </c>
      <c r="H27" s="14"/>
      <c r="I27" s="17" t="s">
        <v>79</v>
      </c>
    </row>
    <row r="28" spans="1:9" s="16" customFormat="1" ht="12.75" customHeight="1" x14ac:dyDescent="0.25">
      <c r="A28" s="9" t="s">
        <v>12</v>
      </c>
      <c r="B28" s="10" t="s">
        <v>73</v>
      </c>
      <c r="C28" s="57" t="s">
        <v>74</v>
      </c>
      <c r="D28" s="58"/>
      <c r="E28" s="59"/>
      <c r="F28" s="58">
        <v>224.93</v>
      </c>
      <c r="G28" s="60" t="s">
        <v>75</v>
      </c>
      <c r="H28" s="14"/>
      <c r="I28" s="17" t="s">
        <v>76</v>
      </c>
    </row>
    <row r="29" spans="1:9" s="16" customFormat="1" ht="12.75" customHeight="1" x14ac:dyDescent="0.25">
      <c r="A29" s="9" t="s">
        <v>12</v>
      </c>
      <c r="B29" s="10" t="s">
        <v>112</v>
      </c>
      <c r="C29" s="57" t="s">
        <v>113</v>
      </c>
      <c r="D29" s="58"/>
      <c r="E29" s="59"/>
      <c r="F29" s="58">
        <v>412.1</v>
      </c>
      <c r="G29" s="60"/>
      <c r="H29" s="14"/>
      <c r="I29" s="17"/>
    </row>
    <row r="30" spans="1:9" s="16" customFormat="1" ht="12.75" customHeight="1" x14ac:dyDescent="0.25">
      <c r="A30" s="9" t="s">
        <v>12</v>
      </c>
      <c r="B30" s="10" t="s">
        <v>114</v>
      </c>
      <c r="C30" s="57" t="s">
        <v>115</v>
      </c>
      <c r="D30" s="58"/>
      <c r="E30" s="59"/>
      <c r="F30" s="58">
        <v>725</v>
      </c>
      <c r="G30" s="60"/>
      <c r="H30" s="14"/>
      <c r="I30" s="17" t="s">
        <v>116</v>
      </c>
    </row>
    <row r="31" spans="1:9" s="16" customFormat="1" x14ac:dyDescent="0.25">
      <c r="A31" s="72" t="s">
        <v>12</v>
      </c>
      <c r="B31" s="10" t="s">
        <v>102</v>
      </c>
      <c r="C31" s="57" t="s">
        <v>104</v>
      </c>
      <c r="D31" s="58"/>
      <c r="E31" s="59"/>
      <c r="F31" s="58">
        <v>3.48</v>
      </c>
      <c r="G31" s="60" t="s">
        <v>103</v>
      </c>
      <c r="H31" s="14"/>
      <c r="I31" s="17" t="s">
        <v>91</v>
      </c>
    </row>
    <row r="32" spans="1:9" s="16" customFormat="1" x14ac:dyDescent="0.25">
      <c r="A32" s="72" t="s">
        <v>12</v>
      </c>
      <c r="B32" s="10" t="s">
        <v>117</v>
      </c>
      <c r="C32" s="57" t="s">
        <v>118</v>
      </c>
      <c r="D32" s="58"/>
      <c r="E32" s="59"/>
      <c r="F32" s="58">
        <v>108</v>
      </c>
      <c r="G32" s="60" t="s">
        <v>13</v>
      </c>
      <c r="H32" s="14"/>
      <c r="I32" s="17" t="s">
        <v>119</v>
      </c>
    </row>
    <row r="33" spans="1:9" s="16" customFormat="1" x14ac:dyDescent="0.25">
      <c r="A33" s="9" t="s">
        <v>17</v>
      </c>
      <c r="B33" s="10" t="s">
        <v>18</v>
      </c>
      <c r="C33" s="57" t="s">
        <v>19</v>
      </c>
      <c r="D33" s="58"/>
      <c r="E33" s="59"/>
      <c r="F33" s="58">
        <v>7.2</v>
      </c>
      <c r="G33" s="60" t="s">
        <v>13</v>
      </c>
      <c r="H33" s="14"/>
      <c r="I33" s="17" t="s">
        <v>20</v>
      </c>
    </row>
    <row r="34" spans="1:9" s="16" customFormat="1" x14ac:dyDescent="0.25">
      <c r="A34" s="9" t="s">
        <v>17</v>
      </c>
      <c r="B34" s="10" t="s">
        <v>18</v>
      </c>
      <c r="C34" s="57" t="s">
        <v>109</v>
      </c>
      <c r="D34" s="58"/>
      <c r="E34" s="59"/>
      <c r="F34" s="58">
        <v>4.55</v>
      </c>
      <c r="G34" s="60" t="s">
        <v>13</v>
      </c>
      <c r="H34" s="14"/>
      <c r="I34" s="17" t="s">
        <v>110</v>
      </c>
    </row>
    <row r="35" spans="1:9" s="16" customFormat="1" x14ac:dyDescent="0.25">
      <c r="A35" s="9" t="s">
        <v>60</v>
      </c>
      <c r="B35" s="10" t="s">
        <v>84</v>
      </c>
      <c r="C35" s="57" t="s">
        <v>135</v>
      </c>
      <c r="D35" s="58"/>
      <c r="E35" s="59"/>
      <c r="F35" s="58">
        <v>700</v>
      </c>
      <c r="G35" s="60">
        <v>113971</v>
      </c>
      <c r="H35" s="14"/>
      <c r="I35" s="17" t="s">
        <v>136</v>
      </c>
    </row>
    <row r="36" spans="1:9" s="16" customFormat="1" x14ac:dyDescent="0.25">
      <c r="A36" s="9" t="s">
        <v>14</v>
      </c>
      <c r="B36" s="10" t="s">
        <v>137</v>
      </c>
      <c r="C36" s="57" t="s">
        <v>142</v>
      </c>
      <c r="D36" s="58"/>
      <c r="E36" s="59"/>
      <c r="F36" s="58">
        <v>571.20000000000005</v>
      </c>
      <c r="G36" s="60">
        <v>115086</v>
      </c>
      <c r="H36" s="14"/>
      <c r="I36" s="17" t="s">
        <v>143</v>
      </c>
    </row>
    <row r="37" spans="1:9" s="16" customFormat="1" x14ac:dyDescent="0.25">
      <c r="A37" s="9" t="s">
        <v>14</v>
      </c>
      <c r="B37" s="10" t="s">
        <v>137</v>
      </c>
      <c r="C37" s="57" t="s">
        <v>139</v>
      </c>
      <c r="D37" s="58"/>
      <c r="E37" s="59"/>
      <c r="F37" s="58">
        <v>76.900000000000006</v>
      </c>
      <c r="G37" s="60">
        <v>115086</v>
      </c>
      <c r="H37" s="14"/>
      <c r="I37" s="17" t="s">
        <v>140</v>
      </c>
    </row>
    <row r="38" spans="1:9" s="16" customFormat="1" x14ac:dyDescent="0.25">
      <c r="A38" s="9" t="s">
        <v>14</v>
      </c>
      <c r="B38" s="10" t="s">
        <v>137</v>
      </c>
      <c r="C38" s="57" t="s">
        <v>138</v>
      </c>
      <c r="D38" s="58"/>
      <c r="E38" s="59"/>
      <c r="F38" s="58">
        <v>331.99</v>
      </c>
      <c r="G38" s="60" t="s">
        <v>141</v>
      </c>
      <c r="H38" s="14"/>
      <c r="I38" s="17" t="s">
        <v>91</v>
      </c>
    </row>
    <row r="39" spans="1:9" s="16" customFormat="1" x14ac:dyDescent="0.25">
      <c r="A39" s="9" t="s">
        <v>14</v>
      </c>
      <c r="B39" s="10" t="s">
        <v>137</v>
      </c>
      <c r="C39" s="57" t="s">
        <v>139</v>
      </c>
      <c r="D39" s="58"/>
      <c r="E39" s="59"/>
      <c r="F39" s="58">
        <v>1957.78</v>
      </c>
      <c r="G39" s="60">
        <v>115086</v>
      </c>
      <c r="H39" s="14"/>
      <c r="I39" s="17" t="s">
        <v>140</v>
      </c>
    </row>
    <row r="40" spans="1:9" s="16" customFormat="1" x14ac:dyDescent="0.25">
      <c r="A40" s="9" t="s">
        <v>12</v>
      </c>
      <c r="B40" s="10" t="s">
        <v>112</v>
      </c>
      <c r="C40" s="57" t="s">
        <v>154</v>
      </c>
      <c r="D40" s="58"/>
      <c r="E40" s="59"/>
      <c r="F40" s="58">
        <v>762.96</v>
      </c>
      <c r="G40" s="60">
        <v>115135</v>
      </c>
      <c r="H40" s="14"/>
      <c r="I40" s="17" t="s">
        <v>140</v>
      </c>
    </row>
    <row r="41" spans="1:9" s="16" customFormat="1" ht="15" customHeight="1" x14ac:dyDescent="0.25">
      <c r="A41" s="18" t="s">
        <v>24</v>
      </c>
      <c r="B41" s="40" t="s">
        <v>25</v>
      </c>
      <c r="C41" s="41" t="s">
        <v>29</v>
      </c>
      <c r="D41" s="42">
        <v>113.98</v>
      </c>
      <c r="E41" s="43"/>
      <c r="F41" s="44"/>
      <c r="G41" s="45">
        <v>111686</v>
      </c>
      <c r="H41" s="46"/>
      <c r="I41" s="19" t="s">
        <v>30</v>
      </c>
    </row>
    <row r="42" spans="1:9" s="16" customFormat="1" ht="15" customHeight="1" x14ac:dyDescent="0.25">
      <c r="A42" s="18" t="s">
        <v>21</v>
      </c>
      <c r="B42" s="40" t="s">
        <v>22</v>
      </c>
      <c r="C42" s="41" t="s">
        <v>31</v>
      </c>
      <c r="D42" s="42">
        <v>614.21</v>
      </c>
      <c r="E42" s="43"/>
      <c r="F42" s="44"/>
      <c r="G42" s="45"/>
      <c r="H42" s="46" t="s">
        <v>32</v>
      </c>
      <c r="I42" s="19" t="s">
        <v>33</v>
      </c>
    </row>
    <row r="43" spans="1:9" s="16" customFormat="1" ht="15" customHeight="1" x14ac:dyDescent="0.25">
      <c r="A43" s="18" t="s">
        <v>12</v>
      </c>
      <c r="B43" s="40" t="s">
        <v>26</v>
      </c>
      <c r="C43" s="41" t="s">
        <v>34</v>
      </c>
      <c r="D43" s="42">
        <v>214.15</v>
      </c>
      <c r="E43" s="43"/>
      <c r="F43" s="44"/>
      <c r="G43" s="45" t="s">
        <v>35</v>
      </c>
      <c r="H43" s="46"/>
      <c r="I43" s="19" t="s">
        <v>23</v>
      </c>
    </row>
    <row r="44" spans="1:9" s="16" customFormat="1" x14ac:dyDescent="0.25">
      <c r="A44" s="18" t="s">
        <v>17</v>
      </c>
      <c r="B44" s="40" t="s">
        <v>18</v>
      </c>
      <c r="C44" s="41" t="s">
        <v>19</v>
      </c>
      <c r="D44" s="44">
        <v>26.17</v>
      </c>
      <c r="E44" s="43"/>
      <c r="F44" s="44"/>
      <c r="G44" s="45" t="s">
        <v>13</v>
      </c>
      <c r="H44" s="46"/>
      <c r="I44" s="19" t="s">
        <v>20</v>
      </c>
    </row>
    <row r="45" spans="1:9" s="16" customFormat="1" ht="45" x14ac:dyDescent="0.25">
      <c r="A45" s="92" t="s">
        <v>12</v>
      </c>
      <c r="B45" s="91" t="s">
        <v>45</v>
      </c>
      <c r="C45" s="88" t="s">
        <v>52</v>
      </c>
      <c r="D45" s="42">
        <v>857.12</v>
      </c>
      <c r="E45" s="43"/>
      <c r="F45" s="44"/>
      <c r="G45" s="45">
        <v>112676</v>
      </c>
      <c r="H45" s="46"/>
      <c r="I45" s="89" t="s">
        <v>46</v>
      </c>
    </row>
    <row r="46" spans="1:9" s="16" customFormat="1" x14ac:dyDescent="0.25">
      <c r="A46" s="90" t="s">
        <v>12</v>
      </c>
      <c r="B46" s="91" t="s">
        <v>45</v>
      </c>
      <c r="C46" s="88" t="s">
        <v>54</v>
      </c>
      <c r="D46" s="42">
        <v>110</v>
      </c>
      <c r="E46" s="43"/>
      <c r="F46" s="44"/>
      <c r="G46" s="45">
        <v>112676</v>
      </c>
      <c r="H46" s="46"/>
      <c r="I46" s="87" t="s">
        <v>55</v>
      </c>
    </row>
    <row r="47" spans="1:9" s="16" customFormat="1" x14ac:dyDescent="0.25">
      <c r="A47" s="18" t="s">
        <v>47</v>
      </c>
      <c r="B47" s="40" t="s">
        <v>48</v>
      </c>
      <c r="C47" s="41" t="s">
        <v>49</v>
      </c>
      <c r="D47" s="42">
        <v>13779.66</v>
      </c>
      <c r="E47" s="43"/>
      <c r="F47" s="44"/>
      <c r="G47" s="45">
        <v>112708</v>
      </c>
      <c r="H47" s="46"/>
      <c r="I47" s="19" t="s">
        <v>50</v>
      </c>
    </row>
    <row r="48" spans="1:9" s="16" customFormat="1" x14ac:dyDescent="0.25">
      <c r="A48" s="18" t="s">
        <v>12</v>
      </c>
      <c r="B48" s="40" t="s">
        <v>26</v>
      </c>
      <c r="C48" s="41" t="s">
        <v>111</v>
      </c>
      <c r="D48" s="44">
        <v>82.78</v>
      </c>
      <c r="E48" s="43"/>
      <c r="F48" s="44"/>
      <c r="G48" s="45" t="s">
        <v>78</v>
      </c>
      <c r="H48" s="46"/>
      <c r="I48" s="19" t="s">
        <v>79</v>
      </c>
    </row>
    <row r="49" spans="1:9" s="16" customFormat="1" x14ac:dyDescent="0.25">
      <c r="A49" s="18" t="s">
        <v>12</v>
      </c>
      <c r="B49" s="40" t="s">
        <v>126</v>
      </c>
      <c r="C49" s="41" t="s">
        <v>129</v>
      </c>
      <c r="D49" s="44">
        <v>8740</v>
      </c>
      <c r="E49" s="43"/>
      <c r="F49" s="44"/>
      <c r="G49" s="45" t="s">
        <v>127</v>
      </c>
      <c r="H49" s="46"/>
      <c r="I49" s="19" t="s">
        <v>128</v>
      </c>
    </row>
    <row r="50" spans="1:9" s="16" customFormat="1" x14ac:dyDescent="0.25">
      <c r="A50" s="18" t="s">
        <v>17</v>
      </c>
      <c r="B50" s="40" t="s">
        <v>18</v>
      </c>
      <c r="C50" s="41" t="s">
        <v>19</v>
      </c>
      <c r="D50" s="44">
        <v>75.34</v>
      </c>
      <c r="E50" s="43"/>
      <c r="F50" s="44"/>
      <c r="G50" s="45" t="s">
        <v>13</v>
      </c>
      <c r="H50" s="46"/>
      <c r="I50" s="19" t="s">
        <v>20</v>
      </c>
    </row>
    <row r="51" spans="1:9" x14ac:dyDescent="0.25">
      <c r="A51" s="47"/>
      <c r="C51" s="48" t="s">
        <v>37</v>
      </c>
      <c r="F51" s="49">
        <f>SUM(F7:F50)+SUM(D41:D50)</f>
        <v>35040.899999999994</v>
      </c>
      <c r="I51" s="50"/>
    </row>
    <row r="52" spans="1:9" x14ac:dyDescent="0.25">
      <c r="A52" s="47"/>
      <c r="C52" s="51" t="s">
        <v>36</v>
      </c>
      <c r="F52" s="52">
        <f>E5-F51</f>
        <v>67847.28</v>
      </c>
      <c r="I52" s="50"/>
    </row>
    <row r="53" spans="1:9" x14ac:dyDescent="0.25">
      <c r="A53" s="47"/>
      <c r="I53" s="50"/>
    </row>
    <row r="54" spans="1:9" ht="7.5" customHeight="1" x14ac:dyDescent="0.25">
      <c r="A54" s="53"/>
      <c r="B54" s="20"/>
      <c r="C54" s="20"/>
      <c r="D54" s="20"/>
      <c r="E54" s="20"/>
      <c r="F54" s="20"/>
      <c r="G54" s="20"/>
      <c r="H54" s="20"/>
      <c r="I54" s="54"/>
    </row>
    <row r="55" spans="1:9" x14ac:dyDescent="0.25">
      <c r="A55" s="47"/>
      <c r="I55" s="50"/>
    </row>
    <row r="56" spans="1:9" x14ac:dyDescent="0.25">
      <c r="A56" s="21" t="s">
        <v>38</v>
      </c>
      <c r="B56" s="55">
        <v>77050970</v>
      </c>
      <c r="E56" s="56">
        <v>5000</v>
      </c>
      <c r="I56" s="50"/>
    </row>
    <row r="57" spans="1:9" s="16" customFormat="1" x14ac:dyDescent="0.25">
      <c r="A57" s="9" t="s">
        <v>97</v>
      </c>
      <c r="B57" s="10" t="s">
        <v>94</v>
      </c>
      <c r="C57" s="57" t="s">
        <v>95</v>
      </c>
      <c r="D57" s="58"/>
      <c r="E57" s="59"/>
      <c r="F57" s="58">
        <v>249</v>
      </c>
      <c r="G57" s="60">
        <v>114159</v>
      </c>
      <c r="H57" s="14"/>
      <c r="I57" s="17" t="s">
        <v>96</v>
      </c>
    </row>
    <row r="58" spans="1:9" s="16" customFormat="1" x14ac:dyDescent="0.25">
      <c r="A58" s="9" t="s">
        <v>99</v>
      </c>
      <c r="B58" s="10" t="s">
        <v>87</v>
      </c>
      <c r="C58" s="57" t="s">
        <v>100</v>
      </c>
      <c r="D58" s="58"/>
      <c r="E58" s="59"/>
      <c r="F58" s="58">
        <v>658.2</v>
      </c>
      <c r="G58" s="60">
        <v>104623</v>
      </c>
      <c r="H58" s="14"/>
      <c r="I58" s="17" t="s">
        <v>101</v>
      </c>
    </row>
    <row r="59" spans="1:9" s="16" customFormat="1" x14ac:dyDescent="0.25">
      <c r="A59" s="9" t="s">
        <v>88</v>
      </c>
      <c r="B59" s="10" t="s">
        <v>87</v>
      </c>
      <c r="C59" s="57" t="s">
        <v>85</v>
      </c>
      <c r="D59" s="58"/>
      <c r="E59" s="59"/>
      <c r="F59" s="58">
        <v>2300</v>
      </c>
      <c r="G59" s="60">
        <v>113998</v>
      </c>
      <c r="H59" s="14"/>
      <c r="I59" s="17" t="s">
        <v>86</v>
      </c>
    </row>
    <row r="60" spans="1:9" s="16" customFormat="1" x14ac:dyDescent="0.25">
      <c r="A60" s="9" t="s">
        <v>105</v>
      </c>
      <c r="B60" s="10" t="s">
        <v>48</v>
      </c>
      <c r="C60" s="57" t="s">
        <v>106</v>
      </c>
      <c r="D60" s="58"/>
      <c r="E60" s="59"/>
      <c r="F60" s="58">
        <v>191.95</v>
      </c>
      <c r="G60" s="60">
        <v>114427</v>
      </c>
      <c r="H60" s="14"/>
      <c r="I60" s="17" t="s">
        <v>107</v>
      </c>
    </row>
    <row r="61" spans="1:9" s="96" customFormat="1" x14ac:dyDescent="0.25">
      <c r="A61" s="18" t="s">
        <v>97</v>
      </c>
      <c r="B61" s="40" t="s">
        <v>171</v>
      </c>
      <c r="C61" s="41" t="s">
        <v>172</v>
      </c>
      <c r="D61" s="44">
        <v>209</v>
      </c>
      <c r="E61" s="43"/>
      <c r="F61" s="44">
        <v>0</v>
      </c>
      <c r="G61" s="45">
        <v>115640</v>
      </c>
      <c r="H61" s="46"/>
      <c r="I61" s="19" t="s">
        <v>173</v>
      </c>
    </row>
    <row r="62" spans="1:9" x14ac:dyDescent="0.25">
      <c r="A62" s="47"/>
      <c r="I62" s="50"/>
    </row>
    <row r="63" spans="1:9" x14ac:dyDescent="0.25">
      <c r="A63" s="47"/>
      <c r="C63" s="61" t="s">
        <v>37</v>
      </c>
      <c r="F63" s="63">
        <f>SUM(F57:F61)+SUM(D57:D61)</f>
        <v>3608.1499999999996</v>
      </c>
      <c r="I63" s="50"/>
    </row>
    <row r="64" spans="1:9" x14ac:dyDescent="0.25">
      <c r="A64" s="47"/>
      <c r="C64" s="61" t="s">
        <v>36</v>
      </c>
      <c r="F64" s="52">
        <f>E56-F63</f>
        <v>1391.8500000000004</v>
      </c>
      <c r="I64" s="50"/>
    </row>
    <row r="65" spans="1:9" x14ac:dyDescent="0.25">
      <c r="A65" s="47"/>
      <c r="I65" s="50"/>
    </row>
    <row r="66" spans="1:9" ht="7.5" customHeight="1" x14ac:dyDescent="0.25">
      <c r="A66" s="53"/>
      <c r="B66" s="20"/>
      <c r="C66" s="20"/>
      <c r="D66" s="20"/>
      <c r="E66" s="20"/>
      <c r="F66" s="20"/>
      <c r="G66" s="20"/>
      <c r="H66" s="20"/>
      <c r="I66" s="54"/>
    </row>
    <row r="67" spans="1:9" x14ac:dyDescent="0.25">
      <c r="A67" s="47"/>
      <c r="I67" s="50"/>
    </row>
    <row r="68" spans="1:9" x14ac:dyDescent="0.25">
      <c r="A68" s="21" t="s">
        <v>15</v>
      </c>
      <c r="B68" s="55">
        <v>62124590</v>
      </c>
      <c r="E68" s="64">
        <v>5000</v>
      </c>
      <c r="I68" s="50"/>
    </row>
    <row r="69" spans="1:9" s="16" customFormat="1" x14ac:dyDescent="0.25">
      <c r="A69" s="9" t="s">
        <v>14</v>
      </c>
      <c r="B69" s="10" t="s">
        <v>15</v>
      </c>
      <c r="C69" s="57" t="s">
        <v>120</v>
      </c>
      <c r="D69" s="58"/>
      <c r="E69" s="59"/>
      <c r="F69" s="58">
        <v>20</v>
      </c>
      <c r="G69" s="60" t="s">
        <v>121</v>
      </c>
      <c r="H69" s="14"/>
      <c r="I69" s="17" t="s">
        <v>96</v>
      </c>
    </row>
    <row r="70" spans="1:9" s="16" customFormat="1" x14ac:dyDescent="0.25">
      <c r="A70" s="9" t="s">
        <v>14</v>
      </c>
      <c r="B70" s="10" t="s">
        <v>15</v>
      </c>
      <c r="C70" s="57" t="s">
        <v>120</v>
      </c>
      <c r="D70" s="58"/>
      <c r="E70" s="59"/>
      <c r="F70" s="58">
        <v>168</v>
      </c>
      <c r="G70" s="60" t="s">
        <v>121</v>
      </c>
      <c r="H70" s="14"/>
      <c r="I70" s="17" t="s">
        <v>96</v>
      </c>
    </row>
    <row r="71" spans="1:9" s="16" customFormat="1" x14ac:dyDescent="0.25">
      <c r="A71" s="18" t="s">
        <v>17</v>
      </c>
      <c r="B71" s="40" t="s">
        <v>18</v>
      </c>
      <c r="C71" s="65" t="s">
        <v>98</v>
      </c>
      <c r="D71" s="44">
        <v>47.44</v>
      </c>
      <c r="E71" s="43"/>
      <c r="F71" s="44"/>
      <c r="G71" s="45">
        <v>114128</v>
      </c>
      <c r="H71" s="66"/>
      <c r="I71" s="19" t="s">
        <v>170</v>
      </c>
    </row>
    <row r="72" spans="1:9" s="16" customFormat="1" x14ac:dyDescent="0.25">
      <c r="A72" s="18" t="s">
        <v>161</v>
      </c>
      <c r="B72" s="40" t="s">
        <v>15</v>
      </c>
      <c r="C72" s="40" t="s">
        <v>158</v>
      </c>
      <c r="D72" s="67">
        <v>105.06</v>
      </c>
      <c r="E72" s="68"/>
      <c r="F72" s="67"/>
      <c r="G72" s="45">
        <v>105816</v>
      </c>
      <c r="H72" s="69"/>
      <c r="I72" s="19" t="s">
        <v>159</v>
      </c>
    </row>
    <row r="73" spans="1:9" s="16" customFormat="1" x14ac:dyDescent="0.25">
      <c r="A73" s="18" t="s">
        <v>14</v>
      </c>
      <c r="B73" s="40" t="s">
        <v>165</v>
      </c>
      <c r="C73" s="40" t="s">
        <v>160</v>
      </c>
      <c r="D73" s="67">
        <v>968.95</v>
      </c>
      <c r="E73" s="68"/>
      <c r="F73" s="67"/>
      <c r="G73" s="45">
        <v>115571</v>
      </c>
      <c r="H73" s="69"/>
      <c r="I73" s="19" t="s">
        <v>169</v>
      </c>
    </row>
    <row r="74" spans="1:9" s="16" customFormat="1" x14ac:dyDescent="0.25">
      <c r="A74" s="18" t="s">
        <v>14</v>
      </c>
      <c r="B74" s="40" t="s">
        <v>166</v>
      </c>
      <c r="C74" s="40" t="s">
        <v>167</v>
      </c>
      <c r="D74" s="67">
        <v>338</v>
      </c>
      <c r="E74" s="68"/>
      <c r="F74" s="67"/>
      <c r="G74" s="45">
        <v>115181</v>
      </c>
      <c r="H74" s="69"/>
      <c r="I74" s="19" t="s">
        <v>168</v>
      </c>
    </row>
    <row r="75" spans="1:9" s="16" customFormat="1" x14ac:dyDescent="0.25">
      <c r="A75" s="9"/>
      <c r="B75" s="10"/>
      <c r="C75" s="10"/>
      <c r="F75" s="70"/>
      <c r="H75" s="71"/>
      <c r="I75" s="15"/>
    </row>
    <row r="76" spans="1:9" s="28" customFormat="1" x14ac:dyDescent="0.25">
      <c r="A76" s="9"/>
      <c r="B76" s="72"/>
      <c r="C76" s="72"/>
      <c r="F76" s="62"/>
      <c r="H76" s="73"/>
      <c r="I76" s="74"/>
    </row>
    <row r="77" spans="1:9" s="16" customFormat="1" x14ac:dyDescent="0.25">
      <c r="A77" s="9"/>
      <c r="B77" s="10"/>
      <c r="C77" s="10"/>
      <c r="F77" s="70"/>
      <c r="H77" s="71"/>
      <c r="I77" s="15"/>
    </row>
    <row r="78" spans="1:9" s="16" customFormat="1" x14ac:dyDescent="0.25">
      <c r="A78" s="9"/>
      <c r="B78" s="72"/>
      <c r="C78" s="72"/>
      <c r="D78" s="61"/>
      <c r="E78" s="61"/>
      <c r="F78" s="62"/>
      <c r="H78" s="71"/>
      <c r="I78" s="15"/>
    </row>
    <row r="79" spans="1:9" s="16" customFormat="1" x14ac:dyDescent="0.25">
      <c r="A79" s="9"/>
      <c r="B79" s="72"/>
      <c r="C79" s="72"/>
      <c r="D79" s="61"/>
      <c r="E79" s="61"/>
      <c r="F79" s="62"/>
      <c r="H79" s="71"/>
      <c r="I79" s="15"/>
    </row>
    <row r="80" spans="1:9" s="16" customFormat="1" x14ac:dyDescent="0.25">
      <c r="A80" s="9"/>
      <c r="B80" s="72"/>
      <c r="C80" s="72"/>
      <c r="D80" s="61"/>
      <c r="E80" s="61"/>
      <c r="F80" s="62"/>
      <c r="H80" s="71"/>
      <c r="I80" s="15"/>
    </row>
    <row r="81" spans="1:9" s="25" customFormat="1" x14ac:dyDescent="0.25">
      <c r="A81" s="24"/>
      <c r="B81" s="10"/>
      <c r="C81" s="10"/>
      <c r="F81" s="70"/>
      <c r="H81" s="71"/>
      <c r="I81" s="75"/>
    </row>
    <row r="82" spans="1:9" x14ac:dyDescent="0.25">
      <c r="A82" s="47"/>
      <c r="F82" s="34">
        <f>SUM(D69:D74)+SUM(F69:F74)</f>
        <v>1647.45</v>
      </c>
      <c r="I82" s="50"/>
    </row>
    <row r="83" spans="1:9" x14ac:dyDescent="0.25">
      <c r="A83" s="47"/>
      <c r="C83" s="72" t="s">
        <v>37</v>
      </c>
      <c r="F83" s="76">
        <f>SUM(E68-F82)</f>
        <v>3352.55</v>
      </c>
      <c r="I83" s="50"/>
    </row>
    <row r="84" spans="1:9" x14ac:dyDescent="0.25">
      <c r="A84" s="47"/>
      <c r="C84" s="72" t="s">
        <v>39</v>
      </c>
      <c r="F84" s="63"/>
      <c r="I84" s="50"/>
    </row>
    <row r="85" spans="1:9" x14ac:dyDescent="0.25">
      <c r="A85" s="47"/>
      <c r="I85" s="50"/>
    </row>
    <row r="86" spans="1:9" ht="7.5" customHeight="1" x14ac:dyDescent="0.25">
      <c r="A86" s="20"/>
      <c r="B86" s="20"/>
      <c r="C86" s="20"/>
      <c r="D86" s="20"/>
      <c r="E86" s="20"/>
      <c r="F86" s="20"/>
      <c r="G86" s="20"/>
      <c r="H86" s="20"/>
      <c r="I86" s="54"/>
    </row>
    <row r="87" spans="1:9" x14ac:dyDescent="0.25">
      <c r="A87" s="47"/>
      <c r="I87" s="50"/>
    </row>
    <row r="88" spans="1:9" x14ac:dyDescent="0.25">
      <c r="A88" s="47"/>
      <c r="E88" t="s">
        <v>40</v>
      </c>
      <c r="F88" s="52">
        <f>F51+F63+F83</f>
        <v>42001.599999999999</v>
      </c>
      <c r="I88" s="50"/>
    </row>
    <row r="89" spans="1:9" x14ac:dyDescent="0.25">
      <c r="A89" s="47"/>
      <c r="F89" s="51"/>
      <c r="I89" s="50"/>
    </row>
    <row r="90" spans="1:9" x14ac:dyDescent="0.25">
      <c r="A90" s="47"/>
      <c r="E90" t="s">
        <v>41</v>
      </c>
      <c r="F90" s="51">
        <f>1000.42+2456.51+1211.63+2294.46+2589.79+3360.39+3001.43+2111.87</f>
        <v>18026.5</v>
      </c>
      <c r="I90" s="50"/>
    </row>
    <row r="91" spans="1:9" x14ac:dyDescent="0.25">
      <c r="A91" s="47"/>
      <c r="F91" s="51"/>
      <c r="I91" s="50"/>
    </row>
    <row r="92" spans="1:9" x14ac:dyDescent="0.25">
      <c r="A92" s="47"/>
      <c r="E92" t="s">
        <v>42</v>
      </c>
      <c r="F92" s="77">
        <f>(B1-F88)+F90</f>
        <v>88913.079999999987</v>
      </c>
      <c r="I92" s="50"/>
    </row>
    <row r="93" spans="1:9" ht="15.75" thickBot="1" x14ac:dyDescent="0.3">
      <c r="A93" s="78"/>
      <c r="B93" s="79"/>
      <c r="C93" s="79"/>
      <c r="D93" s="79"/>
      <c r="E93" s="79"/>
      <c r="F93" s="80"/>
      <c r="G93" s="79"/>
      <c r="H93" s="79"/>
      <c r="I93" s="8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BEE7A-D0F9-452B-90DC-F35177E3CD52}">
  <dimension ref="A1:I39"/>
  <sheetViews>
    <sheetView workbookViewId="0">
      <selection activeCell="C12" sqref="C12"/>
    </sheetView>
  </sheetViews>
  <sheetFormatPr defaultRowHeight="15" x14ac:dyDescent="0.25"/>
  <cols>
    <col min="1" max="1" width="17.7109375" customWidth="1"/>
    <col min="2" max="2" width="18.7109375" customWidth="1"/>
    <col min="3" max="3" width="61.85546875" bestFit="1" customWidth="1"/>
    <col min="4" max="4" width="17.5703125" bestFit="1" customWidth="1"/>
    <col min="5" max="5" width="23.7109375" bestFit="1" customWidth="1"/>
    <col min="6" max="6" width="19.7109375" bestFit="1" customWidth="1"/>
    <col min="7" max="7" width="13.140625" bestFit="1" customWidth="1"/>
    <col min="8" max="8" width="15" bestFit="1" customWidth="1"/>
    <col min="9" max="9" width="65" bestFit="1" customWidth="1"/>
  </cols>
  <sheetData>
    <row r="1" spans="1:9" x14ac:dyDescent="0.25">
      <c r="A1" s="27" t="s">
        <v>0</v>
      </c>
      <c r="B1" s="22"/>
      <c r="C1" s="23" t="s">
        <v>43</v>
      </c>
    </row>
    <row r="2" spans="1:9" ht="15.75" thickBot="1" x14ac:dyDescent="0.3">
      <c r="B2" s="26">
        <f>E5</f>
        <v>42784.88</v>
      </c>
    </row>
    <row r="3" spans="1:9" ht="16.5" thickBot="1" x14ac:dyDescent="0.3">
      <c r="A3" s="1" t="s">
        <v>2</v>
      </c>
      <c r="B3" s="2" t="s">
        <v>3</v>
      </c>
      <c r="C3" s="2" t="s">
        <v>4</v>
      </c>
      <c r="D3" s="3" t="s">
        <v>5</v>
      </c>
      <c r="E3" s="4" t="s">
        <v>6</v>
      </c>
      <c r="F3" s="3" t="s">
        <v>7</v>
      </c>
      <c r="G3" s="5" t="s">
        <v>8</v>
      </c>
      <c r="H3" s="6" t="s">
        <v>9</v>
      </c>
      <c r="I3" s="7" t="s">
        <v>10</v>
      </c>
    </row>
    <row r="4" spans="1:9" x14ac:dyDescent="0.25">
      <c r="A4" t="s">
        <v>81</v>
      </c>
      <c r="B4" s="37">
        <v>18147490</v>
      </c>
    </row>
    <row r="5" spans="1:9" x14ac:dyDescent="0.25">
      <c r="A5" s="29" t="s">
        <v>44</v>
      </c>
      <c r="B5" s="29">
        <v>16370901</v>
      </c>
      <c r="E5" s="33">
        <v>42784.88</v>
      </c>
    </row>
    <row r="6" spans="1:9" x14ac:dyDescent="0.25">
      <c r="A6" s="29" t="s">
        <v>80</v>
      </c>
      <c r="B6" s="29" t="s">
        <v>81</v>
      </c>
      <c r="C6" t="s">
        <v>83</v>
      </c>
      <c r="E6" s="36"/>
      <c r="F6">
        <v>10</v>
      </c>
      <c r="I6" t="s">
        <v>82</v>
      </c>
    </row>
    <row r="7" spans="1:9" x14ac:dyDescent="0.25">
      <c r="A7" s="29" t="s">
        <v>80</v>
      </c>
      <c r="B7" s="29" t="s">
        <v>122</v>
      </c>
      <c r="C7" t="s">
        <v>123</v>
      </c>
      <c r="E7" s="33"/>
      <c r="F7">
        <v>500</v>
      </c>
      <c r="I7" t="s">
        <v>134</v>
      </c>
    </row>
    <row r="8" spans="1:9" x14ac:dyDescent="0.25">
      <c r="A8" s="29" t="s">
        <v>80</v>
      </c>
      <c r="B8" s="29" t="s">
        <v>124</v>
      </c>
      <c r="C8" t="s">
        <v>123</v>
      </c>
      <c r="E8" s="33"/>
      <c r="F8">
        <v>500</v>
      </c>
      <c r="I8" t="s">
        <v>125</v>
      </c>
    </row>
    <row r="9" spans="1:9" x14ac:dyDescent="0.25">
      <c r="A9" s="29" t="s">
        <v>80</v>
      </c>
      <c r="B9" s="29" t="s">
        <v>44</v>
      </c>
      <c r="C9" t="s">
        <v>130</v>
      </c>
      <c r="D9">
        <v>200.52</v>
      </c>
      <c r="E9" s="33"/>
      <c r="I9" t="s">
        <v>131</v>
      </c>
    </row>
    <row r="10" spans="1:9" x14ac:dyDescent="0.25">
      <c r="A10" s="29" t="s">
        <v>80</v>
      </c>
      <c r="B10" s="29" t="s">
        <v>133</v>
      </c>
      <c r="C10" t="s">
        <v>132</v>
      </c>
      <c r="E10" s="33"/>
      <c r="F10">
        <v>15</v>
      </c>
      <c r="I10" t="s">
        <v>125</v>
      </c>
    </row>
    <row r="11" spans="1:9" x14ac:dyDescent="0.25">
      <c r="A11" s="29" t="s">
        <v>80</v>
      </c>
      <c r="B11" s="29" t="s">
        <v>44</v>
      </c>
      <c r="C11" t="s">
        <v>130</v>
      </c>
      <c r="E11" s="36"/>
      <c r="F11">
        <v>750</v>
      </c>
      <c r="I11" t="s">
        <v>144</v>
      </c>
    </row>
    <row r="12" spans="1:9" x14ac:dyDescent="0.25">
      <c r="A12" s="29" t="s">
        <v>80</v>
      </c>
      <c r="B12" s="29" t="s">
        <v>145</v>
      </c>
      <c r="C12" t="s">
        <v>146</v>
      </c>
      <c r="F12">
        <v>159.96</v>
      </c>
      <c r="I12" t="s">
        <v>150</v>
      </c>
    </row>
    <row r="13" spans="1:9" x14ac:dyDescent="0.25">
      <c r="A13" s="29" t="s">
        <v>80</v>
      </c>
      <c r="B13" s="29" t="s">
        <v>145</v>
      </c>
      <c r="C13" t="s">
        <v>149</v>
      </c>
      <c r="F13">
        <v>316</v>
      </c>
      <c r="I13" t="s">
        <v>151</v>
      </c>
    </row>
    <row r="14" spans="1:9" x14ac:dyDescent="0.25">
      <c r="A14" s="29" t="s">
        <v>80</v>
      </c>
      <c r="B14" s="29" t="s">
        <v>145</v>
      </c>
      <c r="C14" t="s">
        <v>147</v>
      </c>
      <c r="F14">
        <v>-159.96</v>
      </c>
      <c r="I14" t="s">
        <v>152</v>
      </c>
    </row>
    <row r="15" spans="1:9" x14ac:dyDescent="0.25">
      <c r="A15" s="29" t="s">
        <v>80</v>
      </c>
      <c r="B15" s="29" t="s">
        <v>145</v>
      </c>
      <c r="C15" t="s">
        <v>148</v>
      </c>
      <c r="F15">
        <v>155.96</v>
      </c>
      <c r="I15" t="s">
        <v>153</v>
      </c>
    </row>
    <row r="16" spans="1:9" s="39" customFormat="1" x14ac:dyDescent="0.25">
      <c r="A16" s="38" t="s">
        <v>157</v>
      </c>
      <c r="B16" s="39" t="s">
        <v>61</v>
      </c>
      <c r="C16" s="39" t="s">
        <v>155</v>
      </c>
      <c r="D16" s="39">
        <v>2287.2600000000002</v>
      </c>
      <c r="G16" s="39">
        <v>115308</v>
      </c>
      <c r="I16" s="39" t="s">
        <v>156</v>
      </c>
    </row>
    <row r="17" spans="1:9" s="39" customFormat="1" x14ac:dyDescent="0.25">
      <c r="A17" s="38" t="s">
        <v>80</v>
      </c>
      <c r="B17" s="39" t="s">
        <v>162</v>
      </c>
      <c r="C17" s="39" t="s">
        <v>163</v>
      </c>
      <c r="D17" s="39">
        <v>100.48</v>
      </c>
      <c r="I17" s="39" t="s">
        <v>164</v>
      </c>
    </row>
    <row r="18" spans="1:9" s="16" customFormat="1" x14ac:dyDescent="0.25">
      <c r="A18" s="10"/>
      <c r="B18" s="10"/>
      <c r="C18" s="11"/>
      <c r="E18" s="12"/>
      <c r="F18" s="30"/>
      <c r="G18" s="13"/>
      <c r="H18" s="14"/>
      <c r="I18" s="31"/>
    </row>
    <row r="19" spans="1:9" s="16" customFormat="1" ht="14.25" customHeight="1" x14ac:dyDescent="0.25">
      <c r="A19" s="10"/>
      <c r="B19" s="10"/>
      <c r="C19" s="32" t="s">
        <v>37</v>
      </c>
      <c r="E19" s="12"/>
      <c r="F19" s="30">
        <f>SUM(F6:F17)+SUM(D6:D17)</f>
        <v>4835.22</v>
      </c>
      <c r="G19" s="13"/>
      <c r="H19" s="14"/>
      <c r="I19" s="31"/>
    </row>
    <row r="20" spans="1:9" s="16" customFormat="1" x14ac:dyDescent="0.25">
      <c r="A20" s="10"/>
      <c r="B20" s="10"/>
      <c r="C20" s="32" t="s">
        <v>36</v>
      </c>
      <c r="E20" s="12"/>
      <c r="F20" s="30">
        <f>E5-F19</f>
        <v>37949.659999999996</v>
      </c>
      <c r="G20" s="13"/>
      <c r="H20" s="14"/>
      <c r="I20" s="31"/>
    </row>
    <row r="21" spans="1:9" s="16" customFormat="1" x14ac:dyDescent="0.25">
      <c r="A21"/>
      <c r="B21"/>
      <c r="C21"/>
      <c r="D21"/>
      <c r="E21"/>
      <c r="F21"/>
      <c r="G21"/>
      <c r="H21"/>
      <c r="I21"/>
    </row>
    <row r="22" spans="1:9" s="16" customFormat="1" x14ac:dyDescent="0.25">
      <c r="A22"/>
      <c r="B22"/>
      <c r="C22"/>
      <c r="D22"/>
      <c r="E22"/>
      <c r="F22"/>
      <c r="G22"/>
      <c r="H22"/>
      <c r="I22"/>
    </row>
    <row r="23" spans="1:9" s="16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</row>
    <row r="24" spans="1:9" s="16" customFormat="1" x14ac:dyDescent="0.25">
      <c r="A24"/>
      <c r="B24"/>
      <c r="C24"/>
      <c r="D24"/>
      <c r="E24"/>
      <c r="F24"/>
      <c r="G24"/>
      <c r="H24"/>
      <c r="I24"/>
    </row>
    <row r="25" spans="1:9" s="16" customFormat="1" x14ac:dyDescent="0.25">
      <c r="A25"/>
      <c r="B25"/>
      <c r="C25"/>
      <c r="D25"/>
      <c r="E25" t="s">
        <v>40</v>
      </c>
      <c r="F25" s="34">
        <f>F19</f>
        <v>4835.22</v>
      </c>
      <c r="G25"/>
      <c r="H25"/>
      <c r="I25"/>
    </row>
    <row r="26" spans="1:9" s="16" customFormat="1" x14ac:dyDescent="0.25">
      <c r="A26"/>
      <c r="B26"/>
      <c r="C26"/>
      <c r="D26"/>
      <c r="E26"/>
      <c r="F26"/>
      <c r="G26"/>
      <c r="H26"/>
      <c r="I26"/>
    </row>
    <row r="27" spans="1:9" s="16" customFormat="1" x14ac:dyDescent="0.25">
      <c r="A27"/>
      <c r="B27"/>
      <c r="C27"/>
      <c r="D27"/>
      <c r="E27" t="s">
        <v>41</v>
      </c>
      <c r="F27"/>
      <c r="G27"/>
      <c r="H27"/>
      <c r="I27"/>
    </row>
    <row r="28" spans="1:9" s="16" customFormat="1" x14ac:dyDescent="0.25">
      <c r="A28"/>
      <c r="B28"/>
      <c r="C28"/>
      <c r="D28"/>
      <c r="E28"/>
      <c r="F28"/>
      <c r="G28"/>
      <c r="H28"/>
      <c r="I28"/>
    </row>
    <row r="29" spans="1:9" s="16" customFormat="1" x14ac:dyDescent="0.25">
      <c r="A29"/>
      <c r="B29"/>
      <c r="C29"/>
      <c r="D29"/>
      <c r="E29" t="s">
        <v>42</v>
      </c>
      <c r="F29" s="35">
        <f>E5-F25</f>
        <v>37949.659999999996</v>
      </c>
      <c r="G29"/>
      <c r="H29"/>
      <c r="I29"/>
    </row>
    <row r="30" spans="1:9" s="16" customFormat="1" x14ac:dyDescent="0.25">
      <c r="A30"/>
      <c r="B30"/>
      <c r="C30"/>
      <c r="D30"/>
      <c r="E30"/>
      <c r="F30"/>
      <c r="G30"/>
      <c r="H30"/>
      <c r="I30"/>
    </row>
    <row r="31" spans="1:9" s="16" customFormat="1" x14ac:dyDescent="0.25">
      <c r="A31"/>
      <c r="B31"/>
      <c r="C31"/>
      <c r="D31"/>
      <c r="E31"/>
      <c r="F31"/>
      <c r="G31"/>
      <c r="H31"/>
      <c r="I31"/>
    </row>
    <row r="32" spans="1:9" s="16" customFormat="1" x14ac:dyDescent="0.25">
      <c r="A32"/>
      <c r="B32"/>
      <c r="C32"/>
      <c r="D32"/>
      <c r="E32"/>
      <c r="F32"/>
      <c r="G32"/>
      <c r="H32"/>
      <c r="I32"/>
    </row>
    <row r="33" spans="1:9" s="16" customFormat="1" x14ac:dyDescent="0.25">
      <c r="A33"/>
      <c r="B33"/>
      <c r="C33"/>
      <c r="D33"/>
      <c r="E33"/>
      <c r="F33"/>
      <c r="G33"/>
      <c r="H33"/>
      <c r="I33"/>
    </row>
    <row r="34" spans="1:9" s="16" customFormat="1" x14ac:dyDescent="0.25">
      <c r="A34"/>
      <c r="B34"/>
      <c r="C34"/>
      <c r="D34"/>
      <c r="E34"/>
      <c r="F34"/>
      <c r="G34"/>
      <c r="H34"/>
      <c r="I34"/>
    </row>
    <row r="35" spans="1:9" s="16" customFormat="1" x14ac:dyDescent="0.25">
      <c r="A35"/>
      <c r="B35"/>
      <c r="C35"/>
      <c r="D35"/>
      <c r="E35"/>
      <c r="F35"/>
      <c r="G35"/>
      <c r="H35"/>
      <c r="I35"/>
    </row>
    <row r="36" spans="1:9" s="16" customFormat="1" x14ac:dyDescent="0.25">
      <c r="A36"/>
      <c r="B36"/>
      <c r="C36"/>
      <c r="D36"/>
      <c r="E36"/>
      <c r="F36"/>
      <c r="G36"/>
      <c r="H36"/>
      <c r="I36"/>
    </row>
    <row r="39" spans="1:9" s="20" customFormat="1" x14ac:dyDescent="0.25">
      <c r="A39"/>
      <c r="B39"/>
      <c r="C39"/>
      <c r="D39"/>
      <c r="E39"/>
      <c r="F39"/>
      <c r="G39"/>
      <c r="H39"/>
      <c r="I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22-23 UL</vt:lpstr>
      <vt:lpstr>FY22-23 HSCL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Staples,Jennifer L</dc:creator>
  <cp:lastModifiedBy>Krueger, Greg</cp:lastModifiedBy>
  <dcterms:created xsi:type="dcterms:W3CDTF">2022-06-13T20:19:46Z</dcterms:created>
  <dcterms:modified xsi:type="dcterms:W3CDTF">2023-02-09T14:56:18Z</dcterms:modified>
</cp:coreProperties>
</file>