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FED79454-6CBD-4A46-A5C5-D150F19CD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" l="1"/>
  <c r="M82" i="1" l="1"/>
  <c r="M248" i="1" l="1"/>
  <c r="L248" i="1"/>
  <c r="K248" i="1"/>
  <c r="J248" i="1"/>
  <c r="I248" i="1"/>
  <c r="F248" i="1"/>
  <c r="D248" i="1"/>
  <c r="C248" i="1"/>
  <c r="M247" i="1"/>
  <c r="L247" i="1"/>
  <c r="K247" i="1"/>
  <c r="J247" i="1"/>
  <c r="I247" i="1"/>
  <c r="F247" i="1"/>
  <c r="D247" i="1"/>
  <c r="C247" i="1"/>
  <c r="M246" i="1"/>
  <c r="L246" i="1"/>
  <c r="K246" i="1"/>
  <c r="J246" i="1"/>
  <c r="I246" i="1"/>
  <c r="F246" i="1"/>
  <c r="D246" i="1"/>
  <c r="C246" i="1"/>
  <c r="M245" i="1"/>
  <c r="L245" i="1"/>
  <c r="K245" i="1"/>
  <c r="J245" i="1"/>
  <c r="I245" i="1"/>
  <c r="F245" i="1"/>
  <c r="D245" i="1"/>
  <c r="C245" i="1"/>
  <c r="M244" i="1"/>
  <c r="L244" i="1"/>
  <c r="K244" i="1"/>
  <c r="J244" i="1"/>
  <c r="I244" i="1"/>
  <c r="F244" i="1"/>
  <c r="D244" i="1"/>
  <c r="M243" i="1"/>
  <c r="L243" i="1"/>
  <c r="K243" i="1"/>
  <c r="J243" i="1"/>
  <c r="I243" i="1"/>
  <c r="F243" i="1"/>
  <c r="D243" i="1"/>
  <c r="C243" i="1"/>
  <c r="M242" i="1"/>
  <c r="L242" i="1"/>
  <c r="K242" i="1"/>
  <c r="J242" i="1"/>
  <c r="I242" i="1"/>
  <c r="F242" i="1"/>
  <c r="D242" i="1"/>
  <c r="C242" i="1"/>
  <c r="M241" i="1"/>
  <c r="L241" i="1"/>
  <c r="K241" i="1"/>
  <c r="J241" i="1"/>
  <c r="I241" i="1"/>
  <c r="F241" i="1"/>
  <c r="D241" i="1"/>
  <c r="C241" i="1"/>
  <c r="M240" i="1"/>
  <c r="L240" i="1"/>
  <c r="K240" i="1"/>
  <c r="J240" i="1"/>
  <c r="I240" i="1"/>
  <c r="F240" i="1"/>
  <c r="D240" i="1"/>
  <c r="C240" i="1"/>
  <c r="M239" i="1"/>
  <c r="L239" i="1"/>
  <c r="K239" i="1"/>
  <c r="J239" i="1"/>
  <c r="I239" i="1"/>
  <c r="F239" i="1"/>
  <c r="D239" i="1"/>
  <c r="C239" i="1"/>
  <c r="M238" i="1"/>
  <c r="L238" i="1"/>
  <c r="K238" i="1"/>
  <c r="J238" i="1"/>
  <c r="I238" i="1"/>
  <c r="F238" i="1"/>
  <c r="D238" i="1"/>
  <c r="C238" i="1"/>
  <c r="M237" i="1"/>
  <c r="L237" i="1"/>
  <c r="K237" i="1"/>
  <c r="J237" i="1"/>
  <c r="I237" i="1"/>
  <c r="F237" i="1"/>
  <c r="D237" i="1"/>
  <c r="C237" i="1"/>
  <c r="M236" i="1"/>
  <c r="L236" i="1"/>
  <c r="K236" i="1"/>
  <c r="J236" i="1"/>
  <c r="I236" i="1"/>
  <c r="F236" i="1"/>
  <c r="D236" i="1"/>
  <c r="C236" i="1"/>
  <c r="M235" i="1"/>
  <c r="L235" i="1"/>
  <c r="K235" i="1"/>
  <c r="J235" i="1"/>
  <c r="I235" i="1"/>
  <c r="F235" i="1"/>
  <c r="D235" i="1"/>
  <c r="C235" i="1"/>
  <c r="M234" i="1"/>
  <c r="L234" i="1"/>
  <c r="K234" i="1"/>
  <c r="J234" i="1"/>
  <c r="I234" i="1"/>
  <c r="F234" i="1"/>
  <c r="D234" i="1"/>
  <c r="C234" i="1"/>
  <c r="M233" i="1"/>
  <c r="L233" i="1"/>
  <c r="K233" i="1"/>
  <c r="J233" i="1"/>
  <c r="I233" i="1"/>
  <c r="F233" i="1"/>
  <c r="D233" i="1"/>
  <c r="C233" i="1"/>
  <c r="M232" i="1"/>
  <c r="L232" i="1"/>
  <c r="K232" i="1"/>
  <c r="J232" i="1"/>
  <c r="I232" i="1"/>
  <c r="F232" i="1"/>
  <c r="D232" i="1"/>
  <c r="C232" i="1"/>
  <c r="M231" i="1"/>
  <c r="L231" i="1"/>
  <c r="K231" i="1"/>
  <c r="J231" i="1"/>
  <c r="I231" i="1"/>
  <c r="F231" i="1"/>
  <c r="D231" i="1"/>
  <c r="C231" i="1"/>
  <c r="M230" i="1"/>
  <c r="L230" i="1"/>
  <c r="K230" i="1"/>
  <c r="J230" i="1"/>
  <c r="I230" i="1"/>
  <c r="F230" i="1"/>
  <c r="D230" i="1"/>
  <c r="C230" i="1"/>
  <c r="M229" i="1"/>
  <c r="L229" i="1"/>
  <c r="K229" i="1"/>
  <c r="J229" i="1"/>
  <c r="I229" i="1"/>
  <c r="F229" i="1"/>
  <c r="D229" i="1"/>
  <c r="C229" i="1"/>
  <c r="M228" i="1"/>
  <c r="L228" i="1"/>
  <c r="K228" i="1"/>
  <c r="J228" i="1"/>
  <c r="I228" i="1"/>
  <c r="F228" i="1"/>
  <c r="D228" i="1"/>
  <c r="C228" i="1"/>
  <c r="M227" i="1"/>
  <c r="L227" i="1"/>
  <c r="K227" i="1"/>
  <c r="J227" i="1"/>
  <c r="I227" i="1"/>
  <c r="F227" i="1"/>
  <c r="D227" i="1"/>
  <c r="C227" i="1"/>
  <c r="M226" i="1"/>
  <c r="L226" i="1"/>
  <c r="K226" i="1"/>
  <c r="J226" i="1"/>
  <c r="I226" i="1"/>
  <c r="F226" i="1"/>
  <c r="D226" i="1"/>
  <c r="C226" i="1"/>
  <c r="M225" i="1"/>
  <c r="L225" i="1"/>
  <c r="K225" i="1"/>
  <c r="J225" i="1"/>
  <c r="I225" i="1"/>
  <c r="F225" i="1"/>
  <c r="D225" i="1"/>
  <c r="C225" i="1"/>
  <c r="M224" i="1"/>
  <c r="L224" i="1"/>
  <c r="K224" i="1"/>
  <c r="J224" i="1"/>
  <c r="I224" i="1"/>
  <c r="F224" i="1"/>
  <c r="D224" i="1"/>
  <c r="C224" i="1"/>
  <c r="M223" i="1"/>
  <c r="L223" i="1"/>
  <c r="K223" i="1"/>
  <c r="J223" i="1"/>
  <c r="I223" i="1"/>
  <c r="F223" i="1"/>
  <c r="D223" i="1"/>
  <c r="C223" i="1"/>
  <c r="M222" i="1"/>
  <c r="L222" i="1"/>
  <c r="K222" i="1"/>
  <c r="J222" i="1"/>
  <c r="I222" i="1"/>
  <c r="F222" i="1"/>
  <c r="D222" i="1"/>
  <c r="C222" i="1"/>
  <c r="M221" i="1"/>
  <c r="L221" i="1"/>
  <c r="K221" i="1"/>
  <c r="J221" i="1"/>
  <c r="I221" i="1"/>
  <c r="F221" i="1"/>
  <c r="D221" i="1"/>
  <c r="C221" i="1"/>
  <c r="M220" i="1"/>
  <c r="L220" i="1"/>
  <c r="K220" i="1"/>
  <c r="J220" i="1"/>
  <c r="I220" i="1"/>
  <c r="F220" i="1"/>
  <c r="D220" i="1"/>
  <c r="C220" i="1"/>
  <c r="M219" i="1"/>
  <c r="L219" i="1"/>
  <c r="K219" i="1"/>
  <c r="J219" i="1"/>
  <c r="I219" i="1"/>
  <c r="F219" i="1"/>
  <c r="D219" i="1"/>
  <c r="C219" i="1"/>
  <c r="M218" i="1"/>
  <c r="L218" i="1"/>
  <c r="K218" i="1"/>
  <c r="J218" i="1"/>
  <c r="I218" i="1"/>
  <c r="F218" i="1"/>
  <c r="D218" i="1"/>
  <c r="C218" i="1"/>
  <c r="M217" i="1"/>
  <c r="L217" i="1"/>
  <c r="K217" i="1"/>
  <c r="J217" i="1"/>
  <c r="I217" i="1"/>
  <c r="F217" i="1"/>
  <c r="D217" i="1"/>
  <c r="C217" i="1"/>
  <c r="M216" i="1"/>
  <c r="L216" i="1"/>
  <c r="K216" i="1"/>
  <c r="J216" i="1"/>
  <c r="I216" i="1"/>
  <c r="F216" i="1"/>
  <c r="D216" i="1"/>
  <c r="C216" i="1"/>
  <c r="M215" i="1"/>
  <c r="L215" i="1"/>
  <c r="K215" i="1"/>
  <c r="J215" i="1"/>
  <c r="I215" i="1"/>
  <c r="F215" i="1"/>
  <c r="D215" i="1"/>
  <c r="C215" i="1"/>
  <c r="M214" i="1"/>
  <c r="L214" i="1"/>
  <c r="K214" i="1"/>
  <c r="J214" i="1"/>
  <c r="I214" i="1"/>
  <c r="F214" i="1"/>
  <c r="D214" i="1"/>
  <c r="M213" i="1"/>
  <c r="L213" i="1"/>
  <c r="K213" i="1"/>
  <c r="J213" i="1"/>
  <c r="I213" i="1"/>
  <c r="F213" i="1"/>
  <c r="D213" i="1"/>
  <c r="C213" i="1"/>
  <c r="M212" i="1"/>
  <c r="L212" i="1"/>
  <c r="K212" i="1"/>
  <c r="J212" i="1"/>
  <c r="I212" i="1"/>
  <c r="F212" i="1"/>
  <c r="D212" i="1"/>
  <c r="C212" i="1"/>
  <c r="M211" i="1"/>
  <c r="L211" i="1"/>
  <c r="K211" i="1"/>
  <c r="J211" i="1"/>
  <c r="I211" i="1"/>
  <c r="F211" i="1"/>
  <c r="D211" i="1"/>
  <c r="C211" i="1"/>
  <c r="M210" i="1"/>
  <c r="L210" i="1"/>
  <c r="K210" i="1"/>
  <c r="J210" i="1"/>
  <c r="I210" i="1"/>
  <c r="F210" i="1"/>
  <c r="D210" i="1"/>
  <c r="C210" i="1"/>
  <c r="M209" i="1"/>
  <c r="L209" i="1"/>
  <c r="K209" i="1"/>
  <c r="J209" i="1"/>
  <c r="I209" i="1"/>
  <c r="F209" i="1"/>
  <c r="D209" i="1"/>
  <c r="C209" i="1"/>
  <c r="M208" i="1"/>
  <c r="L208" i="1"/>
  <c r="K208" i="1"/>
  <c r="J208" i="1"/>
  <c r="I208" i="1"/>
  <c r="F208" i="1"/>
  <c r="D208" i="1"/>
  <c r="C208" i="1"/>
  <c r="M207" i="1"/>
  <c r="L207" i="1"/>
  <c r="K207" i="1"/>
  <c r="J207" i="1"/>
  <c r="I207" i="1"/>
  <c r="F207" i="1"/>
  <c r="D207" i="1"/>
  <c r="C207" i="1"/>
  <c r="M206" i="1"/>
  <c r="L206" i="1"/>
  <c r="K206" i="1"/>
  <c r="J206" i="1"/>
  <c r="I206" i="1"/>
  <c r="F206" i="1"/>
  <c r="D206" i="1"/>
  <c r="C206" i="1"/>
  <c r="M205" i="1"/>
  <c r="L205" i="1"/>
  <c r="K205" i="1"/>
  <c r="J205" i="1"/>
  <c r="I205" i="1"/>
  <c r="F205" i="1"/>
  <c r="D205" i="1"/>
  <c r="C205" i="1"/>
  <c r="M204" i="1"/>
  <c r="L204" i="1"/>
  <c r="K204" i="1"/>
  <c r="J204" i="1"/>
  <c r="I204" i="1"/>
  <c r="F204" i="1"/>
  <c r="D204" i="1"/>
  <c r="C204" i="1"/>
  <c r="M203" i="1"/>
  <c r="L203" i="1"/>
  <c r="K203" i="1"/>
  <c r="J203" i="1"/>
  <c r="I203" i="1"/>
  <c r="F203" i="1"/>
  <c r="D203" i="1"/>
  <c r="C203" i="1"/>
  <c r="M202" i="1"/>
  <c r="L202" i="1"/>
  <c r="K202" i="1"/>
  <c r="J202" i="1"/>
  <c r="I202" i="1"/>
  <c r="F202" i="1"/>
  <c r="D202" i="1"/>
  <c r="C202" i="1"/>
  <c r="M201" i="1"/>
  <c r="L201" i="1"/>
  <c r="K201" i="1"/>
  <c r="J201" i="1"/>
  <c r="I201" i="1"/>
  <c r="F201" i="1"/>
  <c r="D201" i="1"/>
  <c r="C201" i="1"/>
  <c r="M200" i="1"/>
  <c r="L200" i="1"/>
  <c r="K200" i="1"/>
  <c r="J200" i="1"/>
  <c r="I200" i="1"/>
  <c r="F200" i="1"/>
  <c r="D200" i="1"/>
  <c r="C200" i="1"/>
  <c r="M199" i="1"/>
  <c r="L199" i="1"/>
  <c r="K199" i="1"/>
  <c r="J199" i="1"/>
  <c r="I199" i="1"/>
  <c r="F199" i="1"/>
  <c r="D199" i="1"/>
  <c r="C199" i="1"/>
  <c r="M198" i="1"/>
  <c r="L198" i="1"/>
  <c r="K198" i="1"/>
  <c r="J198" i="1"/>
  <c r="I198" i="1"/>
  <c r="F198" i="1"/>
  <c r="D198" i="1"/>
  <c r="C198" i="1"/>
  <c r="M197" i="1"/>
  <c r="L197" i="1"/>
  <c r="K197" i="1"/>
  <c r="J197" i="1"/>
  <c r="I197" i="1"/>
  <c r="F197" i="1"/>
  <c r="D197" i="1"/>
  <c r="C197" i="1"/>
  <c r="M196" i="1"/>
  <c r="L196" i="1"/>
  <c r="K196" i="1"/>
  <c r="J196" i="1"/>
  <c r="I196" i="1"/>
  <c r="F196" i="1"/>
  <c r="D196" i="1"/>
  <c r="C196" i="1"/>
  <c r="M195" i="1"/>
  <c r="L195" i="1"/>
  <c r="K195" i="1"/>
  <c r="J195" i="1"/>
  <c r="I195" i="1"/>
  <c r="F195" i="1"/>
  <c r="D195" i="1"/>
  <c r="C195" i="1"/>
  <c r="M194" i="1"/>
  <c r="L194" i="1"/>
  <c r="K194" i="1"/>
  <c r="J194" i="1"/>
  <c r="I194" i="1"/>
  <c r="F194" i="1"/>
  <c r="D194" i="1"/>
  <c r="C194" i="1"/>
  <c r="M193" i="1"/>
  <c r="L193" i="1"/>
  <c r="K193" i="1"/>
  <c r="J193" i="1"/>
  <c r="I193" i="1"/>
  <c r="F193" i="1"/>
  <c r="D193" i="1"/>
  <c r="C193" i="1"/>
  <c r="M192" i="1"/>
  <c r="L192" i="1"/>
  <c r="K192" i="1"/>
  <c r="J192" i="1"/>
  <c r="I192" i="1"/>
  <c r="F192" i="1"/>
  <c r="D192" i="1"/>
  <c r="C192" i="1"/>
  <c r="M191" i="1"/>
  <c r="L191" i="1"/>
  <c r="K191" i="1"/>
  <c r="J191" i="1"/>
  <c r="I191" i="1"/>
  <c r="F191" i="1"/>
  <c r="D191" i="1"/>
  <c r="C191" i="1"/>
  <c r="M190" i="1"/>
  <c r="L190" i="1"/>
  <c r="K190" i="1"/>
  <c r="J190" i="1"/>
  <c r="I190" i="1"/>
  <c r="F190" i="1"/>
  <c r="D190" i="1"/>
  <c r="C190" i="1"/>
  <c r="M189" i="1"/>
  <c r="L189" i="1"/>
  <c r="K189" i="1"/>
  <c r="J189" i="1"/>
  <c r="I189" i="1"/>
  <c r="F189" i="1"/>
  <c r="D189" i="1"/>
  <c r="C189" i="1"/>
  <c r="M188" i="1"/>
  <c r="L188" i="1"/>
  <c r="K188" i="1"/>
  <c r="J188" i="1"/>
  <c r="I188" i="1"/>
  <c r="F188" i="1"/>
  <c r="D188" i="1"/>
  <c r="C188" i="1"/>
  <c r="M187" i="1"/>
  <c r="L187" i="1"/>
  <c r="K187" i="1"/>
  <c r="J187" i="1"/>
  <c r="I187" i="1"/>
  <c r="F187" i="1"/>
  <c r="D187" i="1"/>
  <c r="C187" i="1"/>
  <c r="M186" i="1"/>
  <c r="L186" i="1"/>
  <c r="K186" i="1"/>
  <c r="J186" i="1"/>
  <c r="I186" i="1"/>
  <c r="F186" i="1"/>
  <c r="D186" i="1"/>
  <c r="C186" i="1"/>
  <c r="M185" i="1"/>
  <c r="L185" i="1"/>
  <c r="K185" i="1"/>
  <c r="J185" i="1"/>
  <c r="I185" i="1"/>
  <c r="F185" i="1"/>
  <c r="D185" i="1"/>
  <c r="C185" i="1"/>
  <c r="M184" i="1"/>
  <c r="L184" i="1"/>
  <c r="K184" i="1"/>
  <c r="J184" i="1"/>
  <c r="I184" i="1"/>
  <c r="F184" i="1"/>
  <c r="D184" i="1"/>
  <c r="C184" i="1"/>
  <c r="M183" i="1"/>
  <c r="L183" i="1"/>
  <c r="K183" i="1"/>
  <c r="J183" i="1"/>
  <c r="I183" i="1"/>
  <c r="F183" i="1"/>
  <c r="D183" i="1"/>
  <c r="C183" i="1"/>
  <c r="M182" i="1"/>
  <c r="L182" i="1"/>
  <c r="K182" i="1"/>
  <c r="J182" i="1"/>
  <c r="I182" i="1"/>
  <c r="F182" i="1"/>
  <c r="D182" i="1"/>
  <c r="C182" i="1"/>
  <c r="M181" i="1"/>
  <c r="L181" i="1"/>
  <c r="K181" i="1"/>
  <c r="J181" i="1"/>
  <c r="I181" i="1"/>
  <c r="F181" i="1"/>
  <c r="D181" i="1"/>
  <c r="C181" i="1"/>
  <c r="M180" i="1"/>
  <c r="L180" i="1"/>
  <c r="K180" i="1"/>
  <c r="J180" i="1"/>
  <c r="I180" i="1"/>
  <c r="F180" i="1"/>
  <c r="D180" i="1"/>
  <c r="C180" i="1"/>
  <c r="M179" i="1"/>
  <c r="L179" i="1"/>
  <c r="K179" i="1"/>
  <c r="J179" i="1"/>
  <c r="I179" i="1"/>
  <c r="F179" i="1"/>
  <c r="D179" i="1"/>
  <c r="C179" i="1"/>
  <c r="M178" i="1"/>
  <c r="L178" i="1"/>
  <c r="K178" i="1"/>
  <c r="J178" i="1"/>
  <c r="I178" i="1"/>
  <c r="F178" i="1"/>
  <c r="D178" i="1"/>
  <c r="C178" i="1"/>
  <c r="M177" i="1"/>
  <c r="L177" i="1"/>
  <c r="K177" i="1"/>
  <c r="J177" i="1"/>
  <c r="I177" i="1"/>
  <c r="F177" i="1"/>
  <c r="D177" i="1"/>
  <c r="C177" i="1"/>
  <c r="M176" i="1"/>
  <c r="L176" i="1"/>
  <c r="K176" i="1"/>
  <c r="J176" i="1"/>
  <c r="I176" i="1"/>
  <c r="F176" i="1"/>
  <c r="D176" i="1"/>
  <c r="C176" i="1"/>
  <c r="C47" i="1" l="1"/>
  <c r="C214" i="1" s="1"/>
  <c r="C77" i="1"/>
  <c r="C244" i="1" s="1"/>
  <c r="E70" i="1"/>
  <c r="E237" i="1" s="1"/>
  <c r="G237" i="1" s="1"/>
  <c r="G70" i="1" l="1"/>
  <c r="E53" i="1"/>
  <c r="E79" i="1"/>
  <c r="G53" i="1" l="1"/>
  <c r="E220" i="1"/>
  <c r="G220" i="1" s="1"/>
  <c r="G79" i="1"/>
  <c r="E246" i="1"/>
  <c r="G246" i="1" s="1"/>
  <c r="E73" i="1"/>
  <c r="E14" i="1"/>
  <c r="G14" i="1" l="1"/>
  <c r="E181" i="1"/>
  <c r="G181" i="1" s="1"/>
  <c r="G73" i="1"/>
  <c r="E240" i="1"/>
  <c r="G240" i="1" s="1"/>
  <c r="E21" i="1"/>
  <c r="G21" i="1" l="1"/>
  <c r="E188" i="1"/>
  <c r="G188" i="1" s="1"/>
  <c r="E43" i="1"/>
  <c r="G43" i="1" l="1"/>
  <c r="E210" i="1"/>
  <c r="G210" i="1" s="1"/>
  <c r="E19" i="1"/>
  <c r="E186" i="1" s="1"/>
  <c r="G186" i="1" s="1"/>
  <c r="G19" i="1" l="1"/>
  <c r="E46" i="1" l="1"/>
  <c r="E213" i="1" s="1"/>
  <c r="G213" i="1" s="1"/>
  <c r="G46" i="1" l="1"/>
  <c r="E10" i="1"/>
  <c r="E177" i="1" s="1"/>
  <c r="G177" i="1" s="1"/>
  <c r="G10" i="1" l="1"/>
  <c r="E74" i="1"/>
  <c r="E38" i="1"/>
  <c r="E205" i="1" s="1"/>
  <c r="G205" i="1" s="1"/>
  <c r="G74" i="1" l="1"/>
  <c r="E241" i="1"/>
  <c r="G241" i="1" s="1"/>
  <c r="G38" i="1"/>
  <c r="E44" i="1" l="1"/>
  <c r="F175" i="1"/>
  <c r="C175" i="1"/>
  <c r="M175" i="1"/>
  <c r="L175" i="1"/>
  <c r="K175" i="1"/>
  <c r="J175" i="1"/>
  <c r="I175" i="1"/>
  <c r="E8" i="1"/>
  <c r="G8" i="1" s="1"/>
  <c r="G44" i="1" l="1"/>
  <c r="E211" i="1"/>
  <c r="G211" i="1" s="1"/>
  <c r="D175" i="1"/>
  <c r="E175" i="1"/>
  <c r="G175" i="1" s="1"/>
  <c r="E11" i="1"/>
  <c r="H12" i="5"/>
  <c r="G11" i="1" l="1"/>
  <c r="E178" i="1"/>
  <c r="G178" i="1" s="1"/>
  <c r="M166" i="1"/>
  <c r="L166" i="1"/>
  <c r="K166" i="1"/>
  <c r="J166" i="1"/>
  <c r="I166" i="1"/>
  <c r="F166" i="1"/>
  <c r="D166" i="1"/>
  <c r="C166" i="1"/>
  <c r="L82" i="1"/>
  <c r="K82" i="1"/>
  <c r="J82" i="1"/>
  <c r="I82" i="1"/>
  <c r="F82" i="1"/>
  <c r="D82" i="1" l="1"/>
  <c r="C82" i="1" l="1"/>
  <c r="E76" i="1" l="1"/>
  <c r="E243" i="1" s="1"/>
  <c r="G243" i="1" s="1"/>
  <c r="G76" i="1" l="1"/>
  <c r="E52" i="1"/>
  <c r="E219" i="1" s="1"/>
  <c r="G219" i="1" s="1"/>
  <c r="G52" i="1" l="1"/>
  <c r="E12" i="1" l="1"/>
  <c r="E179" i="1" s="1"/>
  <c r="G179" i="1" s="1"/>
  <c r="G12" i="1" l="1"/>
  <c r="E42" i="1" l="1"/>
  <c r="G42" i="1" l="1"/>
  <c r="E209" i="1"/>
  <c r="G209" i="1" s="1"/>
  <c r="E35" i="1"/>
  <c r="E202" i="1" s="1"/>
  <c r="G202" i="1" s="1"/>
  <c r="E72" i="1" l="1"/>
  <c r="G35" i="1"/>
  <c r="E15" i="1"/>
  <c r="E182" i="1" s="1"/>
  <c r="G182" i="1" s="1"/>
  <c r="E68" i="1"/>
  <c r="E235" i="1" s="1"/>
  <c r="G235" i="1" s="1"/>
  <c r="G72" i="1" l="1"/>
  <c r="E239" i="1"/>
  <c r="G239" i="1" s="1"/>
  <c r="G15" i="1"/>
  <c r="G68" i="1"/>
  <c r="E20" i="1" l="1"/>
  <c r="E187" i="1" s="1"/>
  <c r="G187" i="1" s="1"/>
  <c r="G20" i="1" l="1"/>
  <c r="E80" i="1" l="1"/>
  <c r="E247" i="1" s="1"/>
  <c r="G247" i="1" s="1"/>
  <c r="D249" i="1" l="1"/>
  <c r="K249" i="1"/>
  <c r="L249" i="1"/>
  <c r="J249" i="1"/>
  <c r="M249" i="1"/>
  <c r="I249" i="1"/>
  <c r="F249" i="1"/>
  <c r="G80" i="1"/>
  <c r="E16" i="1" l="1"/>
  <c r="E183" i="1" s="1"/>
  <c r="G183" i="1" s="1"/>
  <c r="G16" i="1" l="1"/>
  <c r="E50" i="1"/>
  <c r="E217" i="1" s="1"/>
  <c r="G217" i="1" s="1"/>
  <c r="G50" i="1" l="1"/>
  <c r="E166" i="1" l="1"/>
  <c r="G166" i="1" s="1"/>
  <c r="E81" i="1"/>
  <c r="E248" i="1" s="1"/>
  <c r="G248" i="1" s="1"/>
  <c r="G81" i="1" l="1"/>
  <c r="E66" i="1"/>
  <c r="E233" i="1" s="1"/>
  <c r="G233" i="1" s="1"/>
  <c r="C249" i="1" l="1"/>
  <c r="E249" i="1" s="1"/>
  <c r="G249" i="1" s="1"/>
  <c r="G66" i="1"/>
  <c r="E13" i="1" l="1"/>
  <c r="E180" i="1" s="1"/>
  <c r="G180" i="1" s="1"/>
  <c r="E17" i="1"/>
  <c r="E184" i="1" s="1"/>
  <c r="G184" i="1" s="1"/>
  <c r="E18" i="1"/>
  <c r="E185" i="1" s="1"/>
  <c r="G185" i="1" s="1"/>
  <c r="E22" i="1"/>
  <c r="E189" i="1" s="1"/>
  <c r="G189" i="1" s="1"/>
  <c r="E23" i="1"/>
  <c r="E190" i="1" s="1"/>
  <c r="G190" i="1" s="1"/>
  <c r="E24" i="1"/>
  <c r="E191" i="1" s="1"/>
  <c r="G191" i="1" s="1"/>
  <c r="E25" i="1"/>
  <c r="E192" i="1" s="1"/>
  <c r="G192" i="1" s="1"/>
  <c r="E26" i="1"/>
  <c r="E193" i="1" s="1"/>
  <c r="G193" i="1" s="1"/>
  <c r="E27" i="1"/>
  <c r="E194" i="1" s="1"/>
  <c r="G194" i="1" s="1"/>
  <c r="E28" i="1"/>
  <c r="E195" i="1" s="1"/>
  <c r="G195" i="1" s="1"/>
  <c r="E29" i="1"/>
  <c r="E196" i="1" s="1"/>
  <c r="G196" i="1" s="1"/>
  <c r="E30" i="1"/>
  <c r="E197" i="1" s="1"/>
  <c r="G197" i="1" s="1"/>
  <c r="E32" i="1"/>
  <c r="E199" i="1" s="1"/>
  <c r="G199" i="1" s="1"/>
  <c r="E33" i="1"/>
  <c r="E200" i="1" s="1"/>
  <c r="G200" i="1" s="1"/>
  <c r="E34" i="1"/>
  <c r="E201" i="1" s="1"/>
  <c r="G201" i="1" s="1"/>
  <c r="E37" i="1"/>
  <c r="E204" i="1" s="1"/>
  <c r="G204" i="1" s="1"/>
  <c r="E39" i="1"/>
  <c r="E206" i="1" s="1"/>
  <c r="G206" i="1" s="1"/>
  <c r="E40" i="1"/>
  <c r="E207" i="1" s="1"/>
  <c r="G207" i="1" s="1"/>
  <c r="E41" i="1"/>
  <c r="E208" i="1" s="1"/>
  <c r="G208" i="1" s="1"/>
  <c r="E45" i="1"/>
  <c r="E212" i="1" s="1"/>
  <c r="G212" i="1" s="1"/>
  <c r="E47" i="1"/>
  <c r="E214" i="1" s="1"/>
  <c r="G214" i="1" s="1"/>
  <c r="E48" i="1"/>
  <c r="E215" i="1" s="1"/>
  <c r="G215" i="1" s="1"/>
  <c r="E49" i="1"/>
  <c r="E216" i="1" s="1"/>
  <c r="G216" i="1" s="1"/>
  <c r="E51" i="1"/>
  <c r="E218" i="1" s="1"/>
  <c r="G218" i="1" s="1"/>
  <c r="E57" i="1"/>
  <c r="E224" i="1" s="1"/>
  <c r="G224" i="1" s="1"/>
  <c r="E58" i="1"/>
  <c r="E225" i="1" s="1"/>
  <c r="G225" i="1" s="1"/>
  <c r="E59" i="1"/>
  <c r="E226" i="1" s="1"/>
  <c r="G226" i="1" s="1"/>
  <c r="E60" i="1"/>
  <c r="E227" i="1" s="1"/>
  <c r="G227" i="1" s="1"/>
  <c r="E61" i="1"/>
  <c r="E228" i="1" s="1"/>
  <c r="G228" i="1" s="1"/>
  <c r="E62" i="1"/>
  <c r="E229" i="1" s="1"/>
  <c r="G229" i="1" s="1"/>
  <c r="E63" i="1"/>
  <c r="E230" i="1" s="1"/>
  <c r="G230" i="1" s="1"/>
  <c r="E64" i="1"/>
  <c r="E231" i="1" s="1"/>
  <c r="G231" i="1" s="1"/>
  <c r="E67" i="1"/>
  <c r="E234" i="1" s="1"/>
  <c r="G234" i="1" s="1"/>
  <c r="E69" i="1"/>
  <c r="E236" i="1" s="1"/>
  <c r="G236" i="1" s="1"/>
  <c r="E71" i="1"/>
  <c r="E238" i="1" s="1"/>
  <c r="G238" i="1" s="1"/>
  <c r="E75" i="1"/>
  <c r="E242" i="1" s="1"/>
  <c r="G242" i="1" s="1"/>
  <c r="E77" i="1"/>
  <c r="E244" i="1" s="1"/>
  <c r="G244" i="1" s="1"/>
  <c r="E78" i="1"/>
  <c r="E245" i="1" s="1"/>
  <c r="G245" i="1" s="1"/>
  <c r="G29" i="1" l="1"/>
  <c r="G62" i="1"/>
  <c r="G40" i="1"/>
  <c r="G17" i="1"/>
  <c r="G51" i="1"/>
  <c r="G27" i="1"/>
  <c r="G49" i="1"/>
  <c r="G34" i="1"/>
  <c r="G47" i="1"/>
  <c r="G39" i="1"/>
  <c r="G13" i="1"/>
  <c r="G26" i="1"/>
  <c r="G61" i="1"/>
  <c r="G25" i="1"/>
  <c r="G67" i="1"/>
  <c r="G60" i="1"/>
  <c r="G33" i="1"/>
  <c r="G24" i="1"/>
  <c r="G59" i="1"/>
  <c r="G45" i="1"/>
  <c r="G32" i="1"/>
  <c r="G23" i="1"/>
  <c r="G77" i="1"/>
  <c r="G41" i="1"/>
  <c r="G18" i="1"/>
  <c r="G75" i="1"/>
  <c r="G57" i="1"/>
  <c r="G28" i="1"/>
  <c r="G71" i="1"/>
  <c r="G37" i="1"/>
  <c r="G69" i="1"/>
  <c r="G48" i="1"/>
  <c r="G78" i="1"/>
  <c r="G63" i="1"/>
  <c r="G58" i="1"/>
  <c r="G30" i="1"/>
  <c r="G22" i="1"/>
  <c r="G64" i="1"/>
  <c r="E36" i="1" l="1"/>
  <c r="E203" i="1" s="1"/>
  <c r="G203" i="1" s="1"/>
  <c r="G36" i="1" l="1"/>
  <c r="E56" i="1" l="1"/>
  <c r="E223" i="1" s="1"/>
  <c r="G223" i="1" s="1"/>
  <c r="E31" i="1"/>
  <c r="E198" i="1" s="1"/>
  <c r="G198" i="1" s="1"/>
  <c r="E65" i="1"/>
  <c r="E232" i="1" s="1"/>
  <c r="G232" i="1" s="1"/>
  <c r="E9" i="1"/>
  <c r="E176" i="1" s="1"/>
  <c r="G176" i="1" s="1"/>
  <c r="E54" i="1"/>
  <c r="E221" i="1" s="1"/>
  <c r="G221" i="1" s="1"/>
  <c r="E55" i="1"/>
  <c r="E222" i="1" s="1"/>
  <c r="G222" i="1" s="1"/>
  <c r="G56" i="1" l="1"/>
  <c r="G9" i="1"/>
  <c r="G65" i="1"/>
  <c r="G55" i="1"/>
  <c r="G31" i="1"/>
  <c r="G54" i="1"/>
  <c r="E82" i="1"/>
  <c r="G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Anne-Marie Hollingshead</author>
  </authors>
  <commentList>
    <comment ref="M7" authorId="0" shapeId="0" xr:uid="{00000000-0006-0000-0000-000001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1" authorId="0" shapeId="0" xr:uid="{00000000-0006-0000-0000-000002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74" authorId="0" shapeId="0" xr:uid="{00000000-0006-0000-0000-000003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<sst xmlns="http://schemas.openxmlformats.org/spreadsheetml/2006/main" count="676" uniqueCount="270">
  <si>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</si>
  <si>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</si>
  <si>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</si>
  <si>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</si>
  <si>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</si>
  <si>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</si>
  <si>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</si>
  <si>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</si>
  <si>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</si>
  <si>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</si>
  <si>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</si>
  <si>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</si>
  <si>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</si>
  <si>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</si>
  <si>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</si>
  <si>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</si>
  <si>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</si>
  <si>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</si>
  <si>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</si>
  <si>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</si>
  <si>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</si>
  <si>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</si>
  <si>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</si>
  <si>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</si>
  <si>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</si>
  <si>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</si>
  <si>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</si>
  <si>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</si>
  <si>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</si>
  <si>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</si>
  <si>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</si>
  <si>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</si>
  <si>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</si>
  <si>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</si>
  <si>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</si>
  <si>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</si>
  <si>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</si>
  <si>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</si>
  <si>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</si>
  <si>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</si>
  <si>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</si>
  <si>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</si>
  <si>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</si>
  <si>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</si>
  <si>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</si>
  <si>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</si>
  <si>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</si>
  <si>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</si>
  <si>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</si>
  <si>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</si>
  <si>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</si>
  <si>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</si>
  <si>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</si>
  <si>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</si>
  <si>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</si>
  <si>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</si>
  <si>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Food &amp; Bev Human Consump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</si>
  <si>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</si>
  <si>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</si>
  <si>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</si>
  <si>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</si>
  <si>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</si>
  <si>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</si>
  <si>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</si>
  <si>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</si>
  <si>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</si>
  <si>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</si>
  <si>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</si>
  <si>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</si>
  <si>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</si>
  <si>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</si>
  <si>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</si>
  <si>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</si>
  <si>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</si>
  <si>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</si>
  <si>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</si>
  <si>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</si>
  <si>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</si>
  <si>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</si>
  <si>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</si>
  <si>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</si>
  <si>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</si>
  <si>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</si>
  <si>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</si>
  <si>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</si>
  <si>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</si>
  <si>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</si>
  <si>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</si>
  <si>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</si>
  <si>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</si>
  <si>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</si>
  <si>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</si>
  <si>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</si>
  <si>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</si>
  <si>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</si>
  <si>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</si>
  <si>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</si>
  <si>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</si>
  <si>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</si>
  <si>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</si>
  <si>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</si>
  <si>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</si>
  <si>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</si>
  <si>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</si>
  <si>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</si>
  <si>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</si>
  <si>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</si>
  <si>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</si>
  <si>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</si>
  <si>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</si>
  <si>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</si>
  <si>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</si>
  <si>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</si>
  <si>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</si>
  <si>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</si>
  <si>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</si>
  <si>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</si>
  <si>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</si>
  <si>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</si>
  <si>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</si>
  <si>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</si>
  <si>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</si>
  <si>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</si>
  <si>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</si>
  <si>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</si>
  <si>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</si>
  <si>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</si>
  <si>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</si>
  <si>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</si>
  <si>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</si>
  <si>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</si>
  <si>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</si>
  <si>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</si>
  <si>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</si>
  <si>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</si>
  <si>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</si>
  <si>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</si>
  <si>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</si>
  <si>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</si>
  <si>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</si>
  <si>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</si>
  <si>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</si>
  <si>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</si>
  <si>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</si>
  <si>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</si>
  <si>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</si>
  <si>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</si>
  <si>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</si>
  <si>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</si>
  <si>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</si>
  <si>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</si>
  <si>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</si>
  <si>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</si>
  <si>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</si>
  <si>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</si>
  <si>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</si>
  <si>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</si>
  <si>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</si>
  <si>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</si>
  <si>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</si>
  <si>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</si>
  <si>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</si>
  <si>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</si>
  <si>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</si>
  <si>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</si>
  <si>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</si>
  <si>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</si>
  <si>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</si>
  <si>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</si>
  <si>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</si>
  <si>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</si>
  <si>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</si>
  <si>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</si>
  <si>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</si>
  <si>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</si>
  <si>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</si>
  <si>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</si>
  <si>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</si>
  <si>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</si>
  <si>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</si>
  <si>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</si>
  <si>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</si>
  <si>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</si>
  <si>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</si>
  <si>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</si>
  <si>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</si>
  <si>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</si>
  <si>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</si>
  <si>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</si>
  <si>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</si>
  <si>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</si>
  <si>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</si>
  <si>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</si>
  <si>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</si>
  <si>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</si>
  <si>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</si>
  <si>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</si>
  <si>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</si>
  <si>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</si>
  <si>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</si>
  <si>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</si>
  <si>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</si>
  <si>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</si>
  <si>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</si>
  <si>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</si>
  <si>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</si>
  <si>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</si>
  <si>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</si>
  <si>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</si>
  <si>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</si>
  <si>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</si>
  <si>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</si>
  <si>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</si>
  <si>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</si>
  <si>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</si>
  <si>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</si>
  <si>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</si>
  <si>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</si>
  <si>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</si>
  <si>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</si>
  <si>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</si>
  <si>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</si>
  <si>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</si>
  <si>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</si>
  <si>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</si>
  <si>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</si>
  <si>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</si>
  <si>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</si>
  <si>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</si>
  <si>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</si>
  <si>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799400</t>
  </si>
  <si>
    <t>799600</t>
  </si>
  <si>
    <t>799900</t>
  </si>
  <si>
    <t>811005</t>
  </si>
  <si>
    <t>813110</t>
  </si>
  <si>
    <t>813200</t>
  </si>
  <si>
    <t>817000</t>
  </si>
  <si>
    <t>818000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</si>
  <si>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</si>
  <si>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</si>
  <si>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</si>
  <si>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</si>
  <si>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</si>
  <si>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</si>
  <si>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</si>
  <si>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</si>
  <si>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</si>
  <si>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</si>
  <si>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</si>
  <si>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</si>
  <si>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</si>
  <si>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</si>
  <si>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</si>
  <si>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</si>
  <si>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739500</t>
  </si>
  <si>
    <t>Library Use Only-Resources &lt;250</t>
  </si>
  <si>
    <t>721300</t>
  </si>
  <si>
    <t>Utilities - Water</t>
  </si>
  <si>
    <t>715200</t>
  </si>
  <si>
    <t>Meeting Planning Services</t>
  </si>
  <si>
    <t>799800</t>
  </si>
  <si>
    <t>Recruitment Expenses</t>
  </si>
  <si>
    <t>813300</t>
  </si>
  <si>
    <t>Admin OH - Facilities</t>
  </si>
  <si>
    <t>759200</t>
  </si>
  <si>
    <t>Tuition</t>
  </si>
  <si>
    <t>799200</t>
  </si>
  <si>
    <t>Awards and Sponsorships</t>
  </si>
  <si>
    <t>as of October 31, 2022</t>
  </si>
  <si>
    <t>as of November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</si>
</sst>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2" applyAlignment="1">
      <alignment horizontal="center"/>
    </xf>
    <xf numFmtId="164" fontId="2" fillId="0" borderId="0" xfId="2" applyNumberFormat="1" applyAlignment="1">
      <alignment horizontal="right"/>
    </xf>
    <xf numFmtId="42" fontId="2" fillId="0" borderId="0" xfId="2" applyNumberFormat="1" applyAlignment="1">
      <alignment horizontal="right"/>
    </xf>
    <xf numFmtId="0" fontId="3" fillId="0" borderId="0" xfId="0" applyFont="1"/>
    <xf numFmtId="0" fontId="3" fillId="0" borderId="0" xfId="2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center"/>
    </xf>
    <xf numFmtId="43" fontId="9" fillId="0" borderId="0" xfId="1" applyFont="1" applyFill="1" applyBorder="1"/>
    <xf numFmtId="0" fontId="3" fillId="0" borderId="9" xfId="2" applyFont="1" applyBorder="1" applyAlignment="1">
      <alignment horizontal="left"/>
    </xf>
    <xf numFmtId="0" fontId="3" fillId="0" borderId="9" xfId="2" applyFont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/>
    <xf numFmtId="41" fontId="7" fillId="0" borderId="0" xfId="0" applyNumberFormat="1" applyFont="1"/>
    <xf numFmtId="41" fontId="8" fillId="0" borderId="0" xfId="0" applyNumberFormat="1" applyFont="1"/>
    <xf numFmtId="41" fontId="4" fillId="0" borderId="0" xfId="2" applyNumberFormat="1" applyFont="1" applyAlignment="1">
      <alignment horizontal="center"/>
    </xf>
    <xf numFmtId="41" fontId="2" fillId="0" borderId="0" xfId="2" applyNumberFormat="1"/>
    <xf numFmtId="41" fontId="3" fillId="0" borderId="3" xfId="3" applyNumberFormat="1" applyFont="1" applyBorder="1"/>
    <xf numFmtId="41" fontId="3" fillId="0" borderId="5" xfId="2" applyNumberFormat="1" applyFont="1" applyBorder="1" applyAlignment="1">
      <alignment horizontal="center"/>
    </xf>
    <xf numFmtId="41" fontId="3" fillId="0" borderId="6" xfId="2" applyNumberFormat="1" applyFont="1" applyBorder="1" applyAlignment="1">
      <alignment horizontal="center"/>
    </xf>
    <xf numFmtId="41" fontId="3" fillId="0" borderId="7" xfId="2" applyNumberFormat="1" applyFont="1" applyBorder="1" applyAlignment="1">
      <alignment horizontal="center"/>
    </xf>
    <xf numFmtId="41" fontId="3" fillId="0" borderId="7" xfId="2" applyNumberFormat="1" applyFont="1" applyBorder="1" applyAlignment="1">
      <alignment horizontal="center" wrapText="1"/>
    </xf>
    <xf numFmtId="41" fontId="2" fillId="0" borderId="9" xfId="2" applyNumberFormat="1" applyBorder="1" applyAlignment="1">
      <alignment horizontal="right"/>
    </xf>
    <xf numFmtId="41" fontId="3" fillId="0" borderId="9" xfId="2" applyNumberFormat="1" applyFont="1" applyBorder="1" applyAlignment="1">
      <alignment horizontal="right"/>
    </xf>
    <xf numFmtId="41" fontId="3" fillId="0" borderId="0" xfId="2" applyNumberFormat="1" applyFont="1" applyAlignment="1">
      <alignment horizontal="right"/>
    </xf>
    <xf numFmtId="41" fontId="13" fillId="0" borderId="0" xfId="2" applyNumberFormat="1" applyFont="1" applyAlignment="1">
      <alignment horizontal="right"/>
    </xf>
    <xf numFmtId="41" fontId="2" fillId="0" borderId="0" xfId="2" applyNumberFormat="1" applyAlignment="1">
      <alignment horizontal="right"/>
    </xf>
    <xf numFmtId="0" fontId="3" fillId="0" borderId="0" xfId="2" applyFont="1"/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3" fillId="0" borderId="1" xfId="2" applyFont="1" applyBorder="1" applyAlignment="1">
      <alignment horizontal="center"/>
    </xf>
    <xf numFmtId="0" fontId="12" fillId="0" borderId="9" xfId="0" applyFont="1" applyBorder="1"/>
    <xf numFmtId="41" fontId="3" fillId="0" borderId="7" xfId="2" applyNumberFormat="1" applyFont="1" applyBorder="1" applyAlignment="1">
      <alignment wrapText="1"/>
    </xf>
    <xf numFmtId="41" fontId="3" fillId="0" borderId="0" xfId="2" applyNumberFormat="1" applyFont="1"/>
    <xf numFmtId="41" fontId="3" fillId="0" borderId="2" xfId="3" applyNumberFormat="1" applyFont="1" applyBorder="1"/>
    <xf numFmtId="41" fontId="3" fillId="0" borderId="4" xfId="3" applyNumberFormat="1" applyFont="1" applyBorder="1"/>
    <xf numFmtId="41" fontId="3" fillId="0" borderId="1" xfId="3" applyNumberFormat="1" applyFont="1" applyBorder="1" applyAlignment="1">
      <alignment horizontal="center"/>
    </xf>
    <xf numFmtId="41" fontId="3" fillId="0" borderId="8" xfId="2" applyNumberFormat="1" applyFont="1" applyBorder="1" applyAlignment="1">
      <alignment horizontal="center"/>
    </xf>
    <xf numFmtId="42" fontId="7" fillId="0" borderId="0" xfId="0" applyNumberFormat="1" applyFont="1"/>
    <xf numFmtId="0" fontId="12" fillId="0" borderId="0" xfId="0" applyFont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Border="1" applyAlignment="1">
      <alignment horizontal="left"/>
    </xf>
    <xf numFmtId="49" fontId="3" fillId="0" borderId="9" xfId="2" applyNumberFormat="1" applyFont="1" applyBorder="1" applyAlignment="1">
      <alignment horizontal="left"/>
    </xf>
    <xf numFmtId="49" fontId="3" fillId="0" borderId="9" xfId="2" quotePrefix="1" applyNumberFormat="1" applyFont="1" applyBorder="1" applyAlignment="1">
      <alignment horizontal="left"/>
    </xf>
    <xf numFmtId="41" fontId="12" fillId="0" borderId="0" xfId="0" applyNumberFormat="1" applyFont="1"/>
    <xf numFmtId="0" fontId="3" fillId="0" borderId="0" xfId="2" applyFont="1" applyAlignment="1">
      <alignment horizontal="center"/>
    </xf>
    <xf numFmtId="41" fontId="3" fillId="0" borderId="2" xfId="3" applyNumberFormat="1" applyFont="1" applyBorder="1" applyAlignment="1">
      <alignment horizontal="center"/>
    </xf>
    <xf numFmtId="41" fontId="3" fillId="0" borderId="3" xfId="3" applyNumberFormat="1" applyFont="1" applyBorder="1" applyAlignment="1">
      <alignment horizontal="center"/>
    </xf>
    <xf numFmtId="41" fontId="3" fillId="0" borderId="4" xfId="3" applyNumberFormat="1" applyFont="1" applyBorder="1" applyAlignment="1">
      <alignment horizontal="center"/>
    </xf>
    <xf numFmtId="0" fontId="5" fillId="0" borderId="0" xfId="2" applyFont="1" applyAlignment="1">
      <alignment horizontal="center"/>
    </xf>
    <xf numFmtId="41" fontId="2" fillId="0" borderId="9" xfId="2" applyNumberFormat="1" applyFill="1" applyBorder="1" applyAlignment="1">
      <alignment horizontal="right"/>
    </xf>
  </cellXfs>
  <cellStyles count="4">
    <cellStyle name="Comma" xfId="1" builtinId="3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outlineLevelRow="1" x14ac:dyDescent="0.2"/>
  <cols>
    <col min="1" max="1" width="9.140625" style="6" customWidth="1"/>
    <col min="2" max="2" width="37.5703125" style="6" customWidth="1"/>
    <col min="3" max="3" width="14.85546875" style="14" customWidth="1"/>
    <col min="4" max="4" width="11.7109375" style="14" customWidth="1"/>
    <col min="5" max="5" width="11.42578125" style="14" customWidth="1"/>
    <col min="6" max="6" width="16" style="14" bestFit="1" customWidth="1"/>
    <col min="7" max="7" width="14" style="14" bestFit="1" customWidth="1"/>
    <col min="8" max="8" width="1" style="14" customWidth="1"/>
    <col min="9" max="9" width="9.5703125" style="14" customWidth="1"/>
    <col min="10" max="10" width="11.28515625" style="14" bestFit="1" customWidth="1"/>
    <col min="11" max="11" width="10.140625" style="14" customWidth="1"/>
    <col min="12" max="12" width="12.140625" style="14" bestFit="1" customWidth="1"/>
    <col min="13" max="13" width="10.140625" style="14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6" ht="20.65" customHeight="1" x14ac:dyDescent="0.2">
      <c r="A1" s="52" t="s">
        <v>249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6" x14ac:dyDescent="0.2">
      <c r="A3" s="52" t="s">
        <v>269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5"/>
    </row>
    <row r="4" spans="1:16" x14ac:dyDescent="0.2">
      <c r="A4" s="52" t="s">
        <v>75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6" ht="13.5" thickBot="1" x14ac:dyDescent="0.25">
      <c r="A5" s="5"/>
      <c r="B5" s="28"/>
      <c r="C5" s="16"/>
      <c r="D5" s="16"/>
      <c r="E5" s="34"/>
      <c r="F5" s="17"/>
      <c r="G5" s="17"/>
      <c r="H5" s="17"/>
      <c r="I5" s="16"/>
      <c r="J5" s="16"/>
      <c r="K5" s="16"/>
      <c r="L5" s="16"/>
      <c r="M5" s="16"/>
    </row>
    <row r="6" spans="1:16" ht="13.5" thickBot="1" x14ac:dyDescent="0.25">
      <c r="A6" s="29"/>
      <c r="B6" s="30"/>
      <c r="C6" s="35" t="s">
        <v>2</v>
      </c>
      <c r="D6" s="18"/>
      <c r="E6" s="18"/>
      <c r="F6" s="18"/>
      <c r="G6" s="36"/>
      <c r="H6" s="37"/>
      <c r="I6" s="53" t="s">
        <v>3</v>
      </c>
      <c r="J6" s="54"/>
      <c r="K6" s="54"/>
      <c r="L6" s="54"/>
      <c r="M6" s="55"/>
    </row>
    <row r="7" spans="1:16" ht="26.25" thickBot="1" x14ac:dyDescent="0.25">
      <c r="A7" s="31" t="s">
        <v>4</v>
      </c>
      <c r="B7" s="31" t="s">
        <v>5</v>
      </c>
      <c r="C7" s="19" t="s">
        <v>6</v>
      </c>
      <c r="D7" s="20" t="s">
        <v>7</v>
      </c>
      <c r="E7" s="20" t="s">
        <v>8</v>
      </c>
      <c r="F7" s="20" t="s">
        <v>9</v>
      </c>
      <c r="G7" s="21" t="s">
        <v>10</v>
      </c>
      <c r="H7" s="38"/>
      <c r="I7" s="19" t="s">
        <v>11</v>
      </c>
      <c r="J7" s="22" t="s">
        <v>70</v>
      </c>
      <c r="K7" s="20" t="s">
        <v>12</v>
      </c>
      <c r="L7" s="22" t="s">
        <v>13</v>
      </c>
      <c r="M7" s="22" t="s">
        <v>14</v>
      </c>
      <c r="N7" s="1"/>
      <c r="P7" s="7"/>
    </row>
    <row r="8" spans="1:16" x14ac:dyDescent="0.2">
      <c r="A8" s="48" t="s">
        <v>176</v>
      </c>
      <c r="B8" s="10" t="s">
        <v>15</v>
      </c>
      <c r="C8" s="23">
        <v>220000.00000000003</v>
      </c>
      <c r="D8" s="23">
        <v>99318</v>
      </c>
      <c r="E8" s="23">
        <f t="shared" ref="E8:E38" si="0">C8-D8</f>
        <v>120682.00000000003</v>
      </c>
      <c r="F8" s="23">
        <v>0</v>
      </c>
      <c r="G8" s="23">
        <f t="shared" ref="G8" si="1">E8-F8</f>
        <v>120682.00000000003</v>
      </c>
      <c r="H8" s="23"/>
      <c r="I8" s="57">
        <v>2750</v>
      </c>
      <c r="J8" s="57">
        <v>0</v>
      </c>
      <c r="K8" s="57">
        <v>180</v>
      </c>
      <c r="L8" s="57">
        <v>0</v>
      </c>
      <c r="M8" s="57">
        <v>0</v>
      </c>
      <c r="N8" s="2"/>
      <c r="P8" s="8"/>
    </row>
    <row r="9" spans="1:16" x14ac:dyDescent="0.2">
      <c r="A9" s="49" t="s">
        <v>177</v>
      </c>
      <c r="B9" s="10" t="s">
        <v>16</v>
      </c>
      <c r="C9" s="23">
        <v>0</v>
      </c>
      <c r="D9" s="23">
        <v>0</v>
      </c>
      <c r="E9" s="23">
        <f t="shared" si="0"/>
        <v>0</v>
      </c>
      <c r="F9" s="23">
        <v>0</v>
      </c>
      <c r="G9" s="23">
        <f t="shared" ref="G9:G71" si="2">E9-F9</f>
        <v>0</v>
      </c>
      <c r="H9" s="23"/>
      <c r="I9" s="57">
        <v>1432</v>
      </c>
      <c r="J9" s="57">
        <v>0</v>
      </c>
      <c r="K9" s="57">
        <v>0</v>
      </c>
      <c r="L9" s="57">
        <v>0</v>
      </c>
      <c r="M9" s="57">
        <v>0</v>
      </c>
      <c r="P9" s="8"/>
    </row>
    <row r="10" spans="1:16" x14ac:dyDescent="0.2">
      <c r="A10" s="48" t="s">
        <v>247</v>
      </c>
      <c r="B10" s="10" t="s">
        <v>248</v>
      </c>
      <c r="C10" s="23">
        <v>18000</v>
      </c>
      <c r="D10" s="23">
        <v>1399</v>
      </c>
      <c r="E10" s="23">
        <f t="shared" ref="E10" si="3">C10-D10</f>
        <v>16601</v>
      </c>
      <c r="F10" s="23">
        <v>9208.26</v>
      </c>
      <c r="G10" s="23">
        <f t="shared" ref="G10" si="4">E10-F10</f>
        <v>7392.74</v>
      </c>
      <c r="H10" s="23"/>
      <c r="I10" s="57">
        <v>82</v>
      </c>
      <c r="J10" s="57">
        <v>0</v>
      </c>
      <c r="K10" s="57">
        <v>0</v>
      </c>
      <c r="L10" s="57">
        <v>0</v>
      </c>
      <c r="M10" s="57">
        <v>0</v>
      </c>
      <c r="P10" s="8"/>
    </row>
    <row r="11" spans="1:16" x14ac:dyDescent="0.2">
      <c r="A11" s="49" t="s">
        <v>178</v>
      </c>
      <c r="B11" s="10" t="s">
        <v>174</v>
      </c>
      <c r="C11" s="23">
        <v>9132</v>
      </c>
      <c r="D11" s="23">
        <v>4672</v>
      </c>
      <c r="E11" s="23">
        <f t="shared" si="0"/>
        <v>4460</v>
      </c>
      <c r="F11" s="23">
        <v>4672.22</v>
      </c>
      <c r="G11" s="23">
        <f t="shared" ref="G11" si="5">E11-F11</f>
        <v>-212.22000000000025</v>
      </c>
      <c r="H11" s="23"/>
      <c r="I11" s="57">
        <v>0</v>
      </c>
      <c r="J11" s="57">
        <v>0</v>
      </c>
      <c r="K11" s="57">
        <v>0</v>
      </c>
      <c r="L11" s="57">
        <v>0</v>
      </c>
      <c r="M11" s="57">
        <v>0</v>
      </c>
      <c r="P11" s="8"/>
    </row>
    <row r="12" spans="1:16" x14ac:dyDescent="0.2">
      <c r="A12" s="49" t="s">
        <v>179</v>
      </c>
      <c r="B12" s="10" t="s">
        <v>73</v>
      </c>
      <c r="C12" s="23">
        <v>0</v>
      </c>
      <c r="D12" s="23">
        <v>0</v>
      </c>
      <c r="E12" s="23">
        <f t="shared" si="0"/>
        <v>0</v>
      </c>
      <c r="F12" s="23">
        <v>0</v>
      </c>
      <c r="G12" s="23">
        <f t="shared" ref="G12" si="6">E12-F12</f>
        <v>0</v>
      </c>
      <c r="H12" s="23"/>
      <c r="I12" s="57">
        <v>300</v>
      </c>
      <c r="J12" s="57">
        <v>0</v>
      </c>
      <c r="K12" s="57">
        <v>0</v>
      </c>
      <c r="L12" s="57">
        <v>0</v>
      </c>
      <c r="M12" s="57">
        <v>0</v>
      </c>
      <c r="P12" s="8"/>
    </row>
    <row r="13" spans="1:16" x14ac:dyDescent="0.2">
      <c r="A13" s="49" t="s">
        <v>180</v>
      </c>
      <c r="B13" s="10" t="s">
        <v>17</v>
      </c>
      <c r="C13" s="23">
        <v>22000</v>
      </c>
      <c r="D13" s="23">
        <v>9597</v>
      </c>
      <c r="E13" s="23">
        <f t="shared" si="0"/>
        <v>12403</v>
      </c>
      <c r="F13" s="23">
        <v>0</v>
      </c>
      <c r="G13" s="23">
        <f t="shared" si="2"/>
        <v>12403</v>
      </c>
      <c r="H13" s="23"/>
      <c r="I13" s="57">
        <v>5600</v>
      </c>
      <c r="J13" s="57">
        <v>0</v>
      </c>
      <c r="K13" s="57">
        <v>0</v>
      </c>
      <c r="L13" s="57">
        <v>0</v>
      </c>
      <c r="M13" s="57">
        <v>1290</v>
      </c>
      <c r="P13" s="8"/>
    </row>
    <row r="14" spans="1:16" x14ac:dyDescent="0.2">
      <c r="A14" s="48" t="s">
        <v>258</v>
      </c>
      <c r="B14" s="10" t="s">
        <v>259</v>
      </c>
      <c r="C14" s="23">
        <v>0</v>
      </c>
      <c r="D14" s="23">
        <v>0</v>
      </c>
      <c r="E14" s="23">
        <f t="shared" ref="E14" si="7">C14-D14</f>
        <v>0</v>
      </c>
      <c r="F14" s="23">
        <v>0</v>
      </c>
      <c r="G14" s="23">
        <f t="shared" ref="G14" si="8">E14-F14</f>
        <v>0</v>
      </c>
      <c r="H14" s="23"/>
      <c r="I14" s="57">
        <v>0</v>
      </c>
      <c r="J14" s="57">
        <v>0</v>
      </c>
      <c r="K14" s="57">
        <v>0</v>
      </c>
      <c r="L14" s="57">
        <v>0</v>
      </c>
      <c r="M14" s="57">
        <v>0</v>
      </c>
      <c r="P14" s="8"/>
    </row>
    <row r="15" spans="1:16" x14ac:dyDescent="0.2">
      <c r="A15" s="49" t="s">
        <v>181</v>
      </c>
      <c r="B15" s="10" t="s">
        <v>67</v>
      </c>
      <c r="C15" s="23">
        <v>0</v>
      </c>
      <c r="D15" s="23">
        <v>0</v>
      </c>
      <c r="E15" s="23">
        <f t="shared" si="0"/>
        <v>0</v>
      </c>
      <c r="F15" s="23">
        <v>0</v>
      </c>
      <c r="G15" s="23">
        <f t="shared" ref="G15" si="9">E15-F15</f>
        <v>0</v>
      </c>
      <c r="H15" s="23"/>
      <c r="I15" s="57">
        <v>12075</v>
      </c>
      <c r="J15" s="57">
        <v>0</v>
      </c>
      <c r="K15" s="57">
        <v>0</v>
      </c>
      <c r="L15" s="57">
        <v>0</v>
      </c>
      <c r="M15" s="57">
        <v>0</v>
      </c>
      <c r="P15" s="8"/>
    </row>
    <row r="16" spans="1:16" x14ac:dyDescent="0.2">
      <c r="A16" s="49" t="s">
        <v>182</v>
      </c>
      <c r="B16" s="10" t="s">
        <v>18</v>
      </c>
      <c r="C16" s="23">
        <v>24999.999999999996</v>
      </c>
      <c r="D16" s="23">
        <v>9169</v>
      </c>
      <c r="E16" s="23">
        <f t="shared" si="0"/>
        <v>15830.999999999996</v>
      </c>
      <c r="F16" s="23">
        <v>0</v>
      </c>
      <c r="G16" s="23">
        <f t="shared" ref="G16" si="10">E16-F16</f>
        <v>15830.999999999996</v>
      </c>
      <c r="H16" s="23"/>
      <c r="I16" s="57">
        <v>0</v>
      </c>
      <c r="J16" s="57">
        <v>0</v>
      </c>
      <c r="K16" s="57">
        <v>0</v>
      </c>
      <c r="L16" s="57">
        <v>0</v>
      </c>
      <c r="M16" s="57">
        <v>28</v>
      </c>
      <c r="P16" s="8"/>
    </row>
    <row r="17" spans="1:16" ht="14.1" customHeight="1" x14ac:dyDescent="0.2">
      <c r="A17" s="49" t="s">
        <v>183</v>
      </c>
      <c r="B17" s="10" t="s">
        <v>60</v>
      </c>
      <c r="C17" s="23">
        <v>106999.99999999999</v>
      </c>
      <c r="D17" s="23">
        <v>119071</v>
      </c>
      <c r="E17" s="23">
        <f t="shared" si="0"/>
        <v>-12071.000000000015</v>
      </c>
      <c r="F17" s="23">
        <v>786</v>
      </c>
      <c r="G17" s="23">
        <f t="shared" si="2"/>
        <v>-12857.000000000015</v>
      </c>
      <c r="H17" s="23"/>
      <c r="I17" s="57">
        <v>25694</v>
      </c>
      <c r="J17" s="57">
        <v>0</v>
      </c>
      <c r="K17" s="57">
        <v>0</v>
      </c>
      <c r="L17" s="57">
        <v>0</v>
      </c>
      <c r="M17" s="57">
        <v>0</v>
      </c>
      <c r="N17" s="2"/>
      <c r="P17" s="12"/>
    </row>
    <row r="18" spans="1:16" x14ac:dyDescent="0.2">
      <c r="A18" s="49" t="s">
        <v>184</v>
      </c>
      <c r="B18" s="10" t="s">
        <v>19</v>
      </c>
      <c r="C18" s="23">
        <v>35000</v>
      </c>
      <c r="D18" s="23">
        <v>20253</v>
      </c>
      <c r="E18" s="23">
        <f t="shared" si="0"/>
        <v>14747</v>
      </c>
      <c r="F18" s="23">
        <v>27779.06</v>
      </c>
      <c r="G18" s="23">
        <f t="shared" si="2"/>
        <v>-13032.060000000001</v>
      </c>
      <c r="H18" s="23"/>
      <c r="I18" s="57">
        <v>0</v>
      </c>
      <c r="J18" s="57">
        <v>0</v>
      </c>
      <c r="K18" s="57">
        <v>0</v>
      </c>
      <c r="L18" s="57">
        <v>0</v>
      </c>
      <c r="M18" s="57">
        <v>0</v>
      </c>
      <c r="P18" s="11"/>
    </row>
    <row r="19" spans="1:16" x14ac:dyDescent="0.2">
      <c r="A19" s="50" t="s">
        <v>252</v>
      </c>
      <c r="B19" s="10" t="s">
        <v>253</v>
      </c>
      <c r="C19" s="23">
        <v>0</v>
      </c>
      <c r="D19" s="23">
        <v>0</v>
      </c>
      <c r="E19" s="23">
        <f t="shared" ref="E19" si="11">C19-D19</f>
        <v>0</v>
      </c>
      <c r="F19" s="23">
        <v>0</v>
      </c>
      <c r="G19" s="23">
        <f t="shared" si="2"/>
        <v>0</v>
      </c>
      <c r="H19" s="23"/>
      <c r="I19" s="57">
        <v>270</v>
      </c>
      <c r="J19" s="57">
        <v>0</v>
      </c>
      <c r="K19" s="57">
        <v>0</v>
      </c>
      <c r="L19" s="57">
        <v>0</v>
      </c>
      <c r="M19" s="57">
        <v>0</v>
      </c>
      <c r="P19" s="11"/>
    </row>
    <row r="20" spans="1:16" x14ac:dyDescent="0.2">
      <c r="A20" s="49" t="s">
        <v>185</v>
      </c>
      <c r="B20" s="10" t="s">
        <v>65</v>
      </c>
      <c r="C20" s="23">
        <v>0</v>
      </c>
      <c r="D20" s="23">
        <v>0</v>
      </c>
      <c r="E20" s="23">
        <f t="shared" si="0"/>
        <v>0</v>
      </c>
      <c r="F20" s="23">
        <v>0</v>
      </c>
      <c r="G20" s="23">
        <f t="shared" ref="G20:G21" si="12">E20-F20</f>
        <v>0</v>
      </c>
      <c r="H20" s="23"/>
      <c r="I20" s="57">
        <v>0</v>
      </c>
      <c r="J20" s="57">
        <v>0</v>
      </c>
      <c r="K20" s="57">
        <v>0</v>
      </c>
      <c r="L20" s="57">
        <v>0</v>
      </c>
      <c r="M20" s="57">
        <v>0</v>
      </c>
      <c r="P20" s="11"/>
    </row>
    <row r="21" spans="1:16" x14ac:dyDescent="0.2">
      <c r="A21" s="49" t="s">
        <v>256</v>
      </c>
      <c r="B21" s="10" t="s">
        <v>257</v>
      </c>
      <c r="C21" s="23">
        <v>0</v>
      </c>
      <c r="D21" s="23">
        <v>0</v>
      </c>
      <c r="E21" s="23">
        <f t="shared" ref="E21" si="13">C21-D21</f>
        <v>0</v>
      </c>
      <c r="F21" s="23">
        <v>0</v>
      </c>
      <c r="G21" s="23">
        <f t="shared" si="12"/>
        <v>0</v>
      </c>
      <c r="H21" s="23"/>
      <c r="I21" s="57">
        <v>0</v>
      </c>
      <c r="J21" s="57">
        <v>0</v>
      </c>
      <c r="K21" s="57">
        <v>0</v>
      </c>
      <c r="L21" s="57">
        <v>0</v>
      </c>
      <c r="M21" s="57">
        <v>0</v>
      </c>
      <c r="P21" s="11"/>
    </row>
    <row r="22" spans="1:16" x14ac:dyDescent="0.2">
      <c r="A22" s="49" t="s">
        <v>186</v>
      </c>
      <c r="B22" s="10" t="s">
        <v>20</v>
      </c>
      <c r="C22" s="23">
        <v>0</v>
      </c>
      <c r="D22" s="23">
        <v>0</v>
      </c>
      <c r="E22" s="23">
        <f t="shared" si="0"/>
        <v>0</v>
      </c>
      <c r="F22" s="23">
        <v>0</v>
      </c>
      <c r="G22" s="23">
        <f t="shared" si="2"/>
        <v>0</v>
      </c>
      <c r="H22" s="23"/>
      <c r="I22" s="57">
        <v>17</v>
      </c>
      <c r="J22" s="57">
        <v>0</v>
      </c>
      <c r="K22" s="57">
        <v>0</v>
      </c>
      <c r="L22" s="57">
        <v>0</v>
      </c>
      <c r="M22" s="57">
        <v>0</v>
      </c>
      <c r="P22" s="11"/>
    </row>
    <row r="23" spans="1:16" x14ac:dyDescent="0.2">
      <c r="A23" s="49" t="s">
        <v>187</v>
      </c>
      <c r="B23" s="10" t="s">
        <v>21</v>
      </c>
      <c r="C23" s="23">
        <v>43000</v>
      </c>
      <c r="D23" s="23">
        <v>17555</v>
      </c>
      <c r="E23" s="23">
        <f t="shared" si="0"/>
        <v>25445</v>
      </c>
      <c r="F23" s="23">
        <v>0</v>
      </c>
      <c r="G23" s="23">
        <f t="shared" si="2"/>
        <v>25445</v>
      </c>
      <c r="H23" s="23"/>
      <c r="I23" s="57">
        <v>0</v>
      </c>
      <c r="J23" s="57">
        <v>0</v>
      </c>
      <c r="K23" s="57">
        <v>0</v>
      </c>
      <c r="L23" s="57">
        <v>0</v>
      </c>
      <c r="M23" s="57">
        <v>0</v>
      </c>
    </row>
    <row r="24" spans="1:16" x14ac:dyDescent="0.2">
      <c r="A24" s="49" t="s">
        <v>188</v>
      </c>
      <c r="B24" s="10" t="s">
        <v>22</v>
      </c>
      <c r="C24" s="23">
        <v>0</v>
      </c>
      <c r="D24" s="23">
        <v>0</v>
      </c>
      <c r="E24" s="23">
        <f t="shared" si="0"/>
        <v>0</v>
      </c>
      <c r="F24" s="23">
        <v>0</v>
      </c>
      <c r="G24" s="23">
        <f t="shared" si="2"/>
        <v>0</v>
      </c>
      <c r="H24" s="23"/>
      <c r="I24" s="57">
        <v>0</v>
      </c>
      <c r="J24" s="57">
        <v>0</v>
      </c>
      <c r="K24" s="57">
        <v>0</v>
      </c>
      <c r="L24" s="57">
        <v>0</v>
      </c>
      <c r="M24" s="57">
        <v>0</v>
      </c>
    </row>
    <row r="25" spans="1:16" x14ac:dyDescent="0.2">
      <c r="A25" s="49" t="s">
        <v>189</v>
      </c>
      <c r="B25" s="10" t="s">
        <v>23</v>
      </c>
      <c r="C25" s="23">
        <v>2000.0000000000002</v>
      </c>
      <c r="D25" s="23">
        <v>483</v>
      </c>
      <c r="E25" s="23">
        <f t="shared" si="0"/>
        <v>1517.0000000000002</v>
      </c>
      <c r="F25" s="23">
        <v>0</v>
      </c>
      <c r="G25" s="23">
        <f t="shared" si="2"/>
        <v>1517.0000000000002</v>
      </c>
      <c r="H25" s="23"/>
      <c r="I25" s="57">
        <v>0</v>
      </c>
      <c r="J25" s="57">
        <v>0</v>
      </c>
      <c r="K25" s="57">
        <v>0</v>
      </c>
      <c r="L25" s="57">
        <v>0</v>
      </c>
      <c r="M25" s="57">
        <v>0</v>
      </c>
    </row>
    <row r="26" spans="1:16" x14ac:dyDescent="0.2">
      <c r="A26" s="49" t="s">
        <v>190</v>
      </c>
      <c r="B26" s="10" t="s">
        <v>24</v>
      </c>
      <c r="C26" s="23">
        <v>42000</v>
      </c>
      <c r="D26" s="23">
        <v>15127</v>
      </c>
      <c r="E26" s="23">
        <f t="shared" si="0"/>
        <v>26873</v>
      </c>
      <c r="F26" s="23">
        <v>0</v>
      </c>
      <c r="G26" s="23">
        <f t="shared" si="2"/>
        <v>26873</v>
      </c>
      <c r="H26" s="23"/>
      <c r="I26" s="57">
        <v>0</v>
      </c>
      <c r="J26" s="57">
        <v>0</v>
      </c>
      <c r="K26" s="57">
        <v>0</v>
      </c>
      <c r="L26" s="57">
        <v>0</v>
      </c>
      <c r="M26" s="57">
        <v>325</v>
      </c>
    </row>
    <row r="27" spans="1:16" x14ac:dyDescent="0.2">
      <c r="A27" s="49" t="s">
        <v>191</v>
      </c>
      <c r="B27" s="10" t="s">
        <v>25</v>
      </c>
      <c r="C27" s="23">
        <v>0</v>
      </c>
      <c r="D27" s="23">
        <v>0</v>
      </c>
      <c r="E27" s="23">
        <f t="shared" si="0"/>
        <v>0</v>
      </c>
      <c r="F27" s="23">
        <v>0</v>
      </c>
      <c r="G27" s="23">
        <f t="shared" si="2"/>
        <v>0</v>
      </c>
      <c r="H27" s="23"/>
      <c r="I27" s="57">
        <v>0</v>
      </c>
      <c r="J27" s="57">
        <v>0</v>
      </c>
      <c r="K27" s="57">
        <v>0</v>
      </c>
      <c r="L27" s="57">
        <v>0</v>
      </c>
      <c r="M27" s="57">
        <v>0</v>
      </c>
    </row>
    <row r="28" spans="1:16" x14ac:dyDescent="0.2">
      <c r="A28" s="49" t="s">
        <v>192</v>
      </c>
      <c r="B28" s="10" t="s">
        <v>26</v>
      </c>
      <c r="C28" s="23">
        <v>5000</v>
      </c>
      <c r="D28" s="23">
        <v>16433</v>
      </c>
      <c r="E28" s="23">
        <f t="shared" si="0"/>
        <v>-11433</v>
      </c>
      <c r="F28" s="23">
        <v>0</v>
      </c>
      <c r="G28" s="23">
        <f t="shared" si="2"/>
        <v>-11433</v>
      </c>
      <c r="H28" s="23"/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2"/>
    </row>
    <row r="29" spans="1:16" x14ac:dyDescent="0.2">
      <c r="A29" s="49" t="s">
        <v>193</v>
      </c>
      <c r="B29" s="10" t="s">
        <v>27</v>
      </c>
      <c r="C29" s="23">
        <v>70400</v>
      </c>
      <c r="D29" s="23">
        <v>14282</v>
      </c>
      <c r="E29" s="23">
        <f t="shared" si="0"/>
        <v>56118</v>
      </c>
      <c r="F29" s="23">
        <v>2107.6799999999998</v>
      </c>
      <c r="G29" s="23">
        <f t="shared" si="2"/>
        <v>54010.32</v>
      </c>
      <c r="H29" s="23"/>
      <c r="I29" s="57">
        <v>4085</v>
      </c>
      <c r="J29" s="57">
        <v>1458</v>
      </c>
      <c r="K29" s="57">
        <v>257</v>
      </c>
      <c r="L29" s="57">
        <v>0</v>
      </c>
      <c r="M29" s="57">
        <v>0</v>
      </c>
      <c r="N29" s="2"/>
    </row>
    <row r="30" spans="1:16" x14ac:dyDescent="0.2">
      <c r="A30" s="49" t="s">
        <v>194</v>
      </c>
      <c r="B30" s="10" t="s">
        <v>61</v>
      </c>
      <c r="C30" s="23">
        <v>30000</v>
      </c>
      <c r="D30" s="23">
        <v>2089</v>
      </c>
      <c r="E30" s="23">
        <f t="shared" si="0"/>
        <v>27911</v>
      </c>
      <c r="F30" s="23">
        <v>1133.3800000000001</v>
      </c>
      <c r="G30" s="23">
        <f t="shared" si="2"/>
        <v>26777.62</v>
      </c>
      <c r="H30" s="23"/>
      <c r="I30" s="57">
        <v>0</v>
      </c>
      <c r="J30" s="57">
        <v>6961</v>
      </c>
      <c r="K30" s="57">
        <v>560</v>
      </c>
      <c r="L30" s="57">
        <v>0</v>
      </c>
      <c r="M30" s="57">
        <v>0</v>
      </c>
      <c r="N30" s="2"/>
    </row>
    <row r="31" spans="1:16" x14ac:dyDescent="0.2">
      <c r="A31" s="49" t="s">
        <v>195</v>
      </c>
      <c r="B31" s="10" t="s">
        <v>28</v>
      </c>
      <c r="C31" s="23">
        <v>23000</v>
      </c>
      <c r="D31" s="23">
        <v>1166</v>
      </c>
      <c r="E31" s="23">
        <f t="shared" si="0"/>
        <v>21834</v>
      </c>
      <c r="F31" s="23">
        <v>0</v>
      </c>
      <c r="G31" s="23">
        <f t="shared" si="2"/>
        <v>21834</v>
      </c>
      <c r="H31" s="23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2"/>
    </row>
    <row r="32" spans="1:16" x14ac:dyDescent="0.2">
      <c r="A32" s="49" t="s">
        <v>196</v>
      </c>
      <c r="B32" s="10" t="s">
        <v>29</v>
      </c>
      <c r="C32" s="23">
        <v>12499.999999999998</v>
      </c>
      <c r="D32" s="23">
        <v>2974</v>
      </c>
      <c r="E32" s="23">
        <f t="shared" si="0"/>
        <v>9525.9999999999982</v>
      </c>
      <c r="F32" s="23">
        <v>0</v>
      </c>
      <c r="G32" s="23">
        <f t="shared" si="2"/>
        <v>9525.9999999999982</v>
      </c>
      <c r="H32" s="23"/>
      <c r="I32" s="57">
        <v>0</v>
      </c>
      <c r="J32" s="57">
        <v>0</v>
      </c>
      <c r="K32" s="57">
        <v>63</v>
      </c>
      <c r="L32" s="57">
        <v>0</v>
      </c>
      <c r="M32" s="57">
        <v>0</v>
      </c>
      <c r="N32" s="2"/>
      <c r="O32" s="13"/>
    </row>
    <row r="33" spans="1:15" x14ac:dyDescent="0.2">
      <c r="A33" s="49" t="s">
        <v>197</v>
      </c>
      <c r="B33" s="10" t="s">
        <v>30</v>
      </c>
      <c r="C33" s="23">
        <v>24999.999999999996</v>
      </c>
      <c r="D33" s="23">
        <v>1263</v>
      </c>
      <c r="E33" s="23">
        <f t="shared" si="0"/>
        <v>23736.999999999996</v>
      </c>
      <c r="F33" s="23">
        <v>1234.03</v>
      </c>
      <c r="G33" s="23">
        <f t="shared" si="2"/>
        <v>22502.969999999998</v>
      </c>
      <c r="H33" s="23"/>
      <c r="I33" s="57">
        <v>0</v>
      </c>
      <c r="J33" s="57">
        <v>0</v>
      </c>
      <c r="K33" s="57">
        <v>0</v>
      </c>
      <c r="L33" s="57">
        <v>0</v>
      </c>
      <c r="M33" s="57">
        <v>0</v>
      </c>
      <c r="O33" s="13"/>
    </row>
    <row r="34" spans="1:15" x14ac:dyDescent="0.2">
      <c r="A34" s="49" t="s">
        <v>198</v>
      </c>
      <c r="B34" s="10" t="s">
        <v>31</v>
      </c>
      <c r="C34" s="23">
        <v>25000</v>
      </c>
      <c r="D34" s="23">
        <v>6257</v>
      </c>
      <c r="E34" s="23">
        <f t="shared" si="0"/>
        <v>18743</v>
      </c>
      <c r="F34" s="23">
        <v>0</v>
      </c>
      <c r="G34" s="23">
        <f t="shared" si="2"/>
        <v>18743</v>
      </c>
      <c r="H34" s="23"/>
      <c r="I34" s="57">
        <v>0</v>
      </c>
      <c r="J34" s="57">
        <v>0</v>
      </c>
      <c r="K34" s="57">
        <v>0</v>
      </c>
      <c r="L34" s="57">
        <v>0</v>
      </c>
      <c r="M34" s="57">
        <v>0</v>
      </c>
    </row>
    <row r="35" spans="1:15" x14ac:dyDescent="0.2">
      <c r="A35" s="49" t="s">
        <v>199</v>
      </c>
      <c r="B35" s="10" t="s">
        <v>68</v>
      </c>
      <c r="C35" s="23">
        <v>90000</v>
      </c>
      <c r="D35" s="23">
        <v>62755</v>
      </c>
      <c r="E35" s="23">
        <f t="shared" si="0"/>
        <v>27245</v>
      </c>
      <c r="F35" s="23">
        <v>55043.6</v>
      </c>
      <c r="G35" s="23">
        <f t="shared" ref="G35" si="14">E35-F35</f>
        <v>-27798.6</v>
      </c>
      <c r="H35" s="23"/>
      <c r="I35" s="57">
        <v>260</v>
      </c>
      <c r="J35" s="57">
        <v>0</v>
      </c>
      <c r="K35" s="57">
        <v>0</v>
      </c>
      <c r="L35" s="57">
        <v>0</v>
      </c>
      <c r="M35" s="57">
        <v>0</v>
      </c>
    </row>
    <row r="36" spans="1:15" x14ac:dyDescent="0.2">
      <c r="A36" s="49" t="s">
        <v>200</v>
      </c>
      <c r="B36" s="10" t="s">
        <v>32</v>
      </c>
      <c r="C36" s="23">
        <v>228758.99999999997</v>
      </c>
      <c r="D36" s="23">
        <v>233663</v>
      </c>
      <c r="E36" s="23">
        <f t="shared" si="0"/>
        <v>-4904.0000000000291</v>
      </c>
      <c r="F36" s="23">
        <v>8006.33</v>
      </c>
      <c r="G36" s="23">
        <f t="shared" si="2"/>
        <v>-12910.330000000029</v>
      </c>
      <c r="H36" s="23"/>
      <c r="I36" s="57">
        <v>145</v>
      </c>
      <c r="J36" s="57">
        <v>11590</v>
      </c>
      <c r="K36" s="57">
        <v>0</v>
      </c>
      <c r="L36" s="57">
        <v>0</v>
      </c>
      <c r="M36" s="57">
        <v>0</v>
      </c>
      <c r="N36" s="2"/>
      <c r="O36" s="13"/>
    </row>
    <row r="37" spans="1:15" x14ac:dyDescent="0.2">
      <c r="A37" s="49" t="s">
        <v>201</v>
      </c>
      <c r="B37" s="10" t="s">
        <v>33</v>
      </c>
      <c r="C37" s="23">
        <v>0</v>
      </c>
      <c r="D37" s="23">
        <v>2454</v>
      </c>
      <c r="E37" s="23">
        <f t="shared" si="0"/>
        <v>-2454</v>
      </c>
      <c r="F37" s="23">
        <v>0</v>
      </c>
      <c r="G37" s="23">
        <f t="shared" si="2"/>
        <v>-2454</v>
      </c>
      <c r="H37" s="23"/>
      <c r="I37" s="57">
        <v>0</v>
      </c>
      <c r="J37" s="57">
        <v>0</v>
      </c>
      <c r="K37" s="57">
        <v>0</v>
      </c>
      <c r="L37" s="57">
        <v>0</v>
      </c>
      <c r="M37" s="57">
        <v>0</v>
      </c>
    </row>
    <row r="38" spans="1:15" x14ac:dyDescent="0.2">
      <c r="A38" s="49" t="s">
        <v>238</v>
      </c>
      <c r="B38" s="10" t="s">
        <v>239</v>
      </c>
      <c r="C38" s="23">
        <v>0</v>
      </c>
      <c r="D38" s="23">
        <v>0</v>
      </c>
      <c r="E38" s="23">
        <f t="shared" si="0"/>
        <v>0</v>
      </c>
      <c r="F38" s="23">
        <v>0</v>
      </c>
      <c r="G38" s="23">
        <f t="shared" ref="G38" si="15">E38-F38</f>
        <v>0</v>
      </c>
      <c r="H38" s="23"/>
      <c r="I38" s="57">
        <v>0</v>
      </c>
      <c r="J38" s="57">
        <v>0</v>
      </c>
      <c r="K38" s="57">
        <v>0</v>
      </c>
      <c r="L38" s="57">
        <v>0</v>
      </c>
      <c r="M38" s="57">
        <v>0</v>
      </c>
    </row>
    <row r="39" spans="1:15" x14ac:dyDescent="0.2">
      <c r="A39" s="49" t="s">
        <v>202</v>
      </c>
      <c r="B39" s="10" t="s">
        <v>34</v>
      </c>
      <c r="C39" s="23">
        <v>4000.0000000000005</v>
      </c>
      <c r="D39" s="23">
        <v>2068</v>
      </c>
      <c r="E39" s="23">
        <f t="shared" ref="E39:E68" si="16">C39-D39</f>
        <v>1932.0000000000005</v>
      </c>
      <c r="F39" s="23">
        <v>0</v>
      </c>
      <c r="G39" s="23">
        <f t="shared" si="2"/>
        <v>1932.0000000000005</v>
      </c>
      <c r="H39" s="23"/>
      <c r="I39" s="57">
        <v>67</v>
      </c>
      <c r="J39" s="57">
        <v>0</v>
      </c>
      <c r="K39" s="57">
        <v>0</v>
      </c>
      <c r="L39" s="57">
        <v>0</v>
      </c>
      <c r="M39" s="57">
        <v>0</v>
      </c>
    </row>
    <row r="40" spans="1:15" x14ac:dyDescent="0.2">
      <c r="A40" s="49" t="s">
        <v>203</v>
      </c>
      <c r="B40" s="10" t="s">
        <v>35</v>
      </c>
      <c r="C40" s="23">
        <v>0</v>
      </c>
      <c r="D40" s="23">
        <v>593</v>
      </c>
      <c r="E40" s="23">
        <f t="shared" si="16"/>
        <v>-593</v>
      </c>
      <c r="F40" s="23">
        <v>0</v>
      </c>
      <c r="G40" s="23">
        <f t="shared" si="2"/>
        <v>-593</v>
      </c>
      <c r="H40" s="23"/>
      <c r="I40" s="57">
        <v>6661</v>
      </c>
      <c r="J40" s="57">
        <v>0</v>
      </c>
      <c r="K40" s="57">
        <v>16</v>
      </c>
      <c r="L40" s="57">
        <v>0</v>
      </c>
      <c r="M40" s="57">
        <v>113</v>
      </c>
      <c r="N40" s="2"/>
    </row>
    <row r="41" spans="1:15" x14ac:dyDescent="0.2">
      <c r="A41" s="49" t="s">
        <v>204</v>
      </c>
      <c r="B41" s="10" t="s">
        <v>36</v>
      </c>
      <c r="C41" s="23">
        <v>0</v>
      </c>
      <c r="D41" s="23">
        <v>1189</v>
      </c>
      <c r="E41" s="23">
        <f t="shared" si="16"/>
        <v>-1189</v>
      </c>
      <c r="F41" s="23">
        <v>0</v>
      </c>
      <c r="G41" s="23">
        <f t="shared" si="2"/>
        <v>-1189</v>
      </c>
      <c r="H41" s="23"/>
      <c r="I41" s="57">
        <v>335</v>
      </c>
      <c r="J41" s="57">
        <v>0</v>
      </c>
      <c r="K41" s="57">
        <v>66</v>
      </c>
      <c r="L41" s="57">
        <v>0</v>
      </c>
      <c r="M41" s="57">
        <v>0</v>
      </c>
    </row>
    <row r="42" spans="1:15" x14ac:dyDescent="0.2">
      <c r="A42" s="49" t="s">
        <v>205</v>
      </c>
      <c r="B42" s="10" t="s">
        <v>72</v>
      </c>
      <c r="C42" s="23">
        <v>0</v>
      </c>
      <c r="D42" s="23">
        <v>442</v>
      </c>
      <c r="E42" s="23">
        <f t="shared" si="16"/>
        <v>-442</v>
      </c>
      <c r="F42" s="23">
        <v>0</v>
      </c>
      <c r="G42" s="23">
        <f t="shared" ref="G42:G43" si="17">E42-F42</f>
        <v>-442</v>
      </c>
      <c r="H42" s="23"/>
      <c r="I42" s="57">
        <v>0</v>
      </c>
      <c r="J42" s="57">
        <v>0</v>
      </c>
      <c r="K42" s="57">
        <v>0</v>
      </c>
      <c r="L42" s="57">
        <v>0</v>
      </c>
      <c r="M42" s="57">
        <v>0</v>
      </c>
    </row>
    <row r="43" spans="1:15" x14ac:dyDescent="0.2">
      <c r="A43" s="49" t="s">
        <v>254</v>
      </c>
      <c r="B43" s="10" t="s">
        <v>255</v>
      </c>
      <c r="C43" s="23">
        <v>0</v>
      </c>
      <c r="D43" s="23">
        <v>0</v>
      </c>
      <c r="E43" s="23">
        <f t="shared" ref="E43" si="18">C43-D43</f>
        <v>0</v>
      </c>
      <c r="F43" s="23">
        <v>0</v>
      </c>
      <c r="G43" s="23">
        <f t="shared" si="17"/>
        <v>0</v>
      </c>
      <c r="H43" s="23"/>
      <c r="I43" s="57">
        <v>0</v>
      </c>
      <c r="J43" s="57">
        <v>0</v>
      </c>
      <c r="K43" s="57">
        <v>0</v>
      </c>
      <c r="L43" s="57">
        <v>0</v>
      </c>
      <c r="M43" s="57">
        <v>0</v>
      </c>
    </row>
    <row r="44" spans="1:15" x14ac:dyDescent="0.2">
      <c r="A44" s="49" t="s">
        <v>206</v>
      </c>
      <c r="B44" s="10" t="s">
        <v>175</v>
      </c>
      <c r="C44" s="23">
        <v>0</v>
      </c>
      <c r="D44" s="23">
        <v>863</v>
      </c>
      <c r="E44" s="23">
        <f t="shared" si="16"/>
        <v>-863</v>
      </c>
      <c r="F44" s="23">
        <v>0</v>
      </c>
      <c r="G44" s="23">
        <f t="shared" ref="G44" si="19">E44-F44</f>
        <v>-863</v>
      </c>
      <c r="H44" s="23"/>
      <c r="I44" s="57">
        <v>0</v>
      </c>
      <c r="J44" s="57">
        <v>0</v>
      </c>
      <c r="K44" s="57">
        <v>21</v>
      </c>
      <c r="L44" s="57">
        <v>0</v>
      </c>
      <c r="M44" s="57">
        <v>0</v>
      </c>
    </row>
    <row r="45" spans="1:15" x14ac:dyDescent="0.2">
      <c r="A45" s="49" t="s">
        <v>207</v>
      </c>
      <c r="B45" s="10" t="s">
        <v>37</v>
      </c>
      <c r="C45" s="23">
        <v>15000</v>
      </c>
      <c r="D45" s="23">
        <v>612</v>
      </c>
      <c r="E45" s="23">
        <f t="shared" si="16"/>
        <v>14388</v>
      </c>
      <c r="F45" s="23">
        <v>10950</v>
      </c>
      <c r="G45" s="23">
        <f t="shared" si="2"/>
        <v>3438</v>
      </c>
      <c r="H45" s="23"/>
      <c r="I45" s="57">
        <v>0</v>
      </c>
      <c r="J45" s="57">
        <v>72000</v>
      </c>
      <c r="K45" s="57">
        <v>0</v>
      </c>
      <c r="L45" s="57">
        <v>0</v>
      </c>
      <c r="M45" s="57">
        <v>0</v>
      </c>
      <c r="N45" s="3"/>
    </row>
    <row r="46" spans="1:15" x14ac:dyDescent="0.2">
      <c r="A46" s="48" t="s">
        <v>251</v>
      </c>
      <c r="B46" s="10" t="s">
        <v>250</v>
      </c>
      <c r="C46" s="23">
        <v>7500</v>
      </c>
      <c r="D46" s="23">
        <v>0</v>
      </c>
      <c r="E46" s="23">
        <f t="shared" ref="E46" si="20">C46-D46</f>
        <v>7500</v>
      </c>
      <c r="F46" s="23">
        <v>0</v>
      </c>
      <c r="G46" s="23">
        <f t="shared" ref="G46" si="21">E46-F46</f>
        <v>7500</v>
      </c>
      <c r="H46" s="23"/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3"/>
    </row>
    <row r="47" spans="1:15" x14ac:dyDescent="0.2">
      <c r="A47" s="49" t="s">
        <v>208</v>
      </c>
      <c r="B47" s="10" t="s">
        <v>38</v>
      </c>
      <c r="C47" s="23">
        <f>9000</f>
        <v>9000</v>
      </c>
      <c r="D47" s="23">
        <v>10892</v>
      </c>
      <c r="E47" s="23">
        <f t="shared" si="16"/>
        <v>-1892</v>
      </c>
      <c r="F47" s="23">
        <v>0</v>
      </c>
      <c r="G47" s="23">
        <f t="shared" si="2"/>
        <v>-1892</v>
      </c>
      <c r="H47" s="23"/>
      <c r="I47" s="57">
        <v>0</v>
      </c>
      <c r="J47" s="57">
        <v>0</v>
      </c>
      <c r="K47" s="57">
        <v>0</v>
      </c>
      <c r="L47" s="57">
        <v>0</v>
      </c>
      <c r="M47" s="57">
        <v>0</v>
      </c>
    </row>
    <row r="48" spans="1:15" x14ac:dyDescent="0.2">
      <c r="A48" s="49" t="s">
        <v>209</v>
      </c>
      <c r="B48" s="10" t="s">
        <v>39</v>
      </c>
      <c r="C48" s="23">
        <v>85000</v>
      </c>
      <c r="D48" s="23">
        <v>41374</v>
      </c>
      <c r="E48" s="23">
        <f t="shared" si="16"/>
        <v>43626</v>
      </c>
      <c r="F48" s="23">
        <v>48539.8</v>
      </c>
      <c r="G48" s="23">
        <f t="shared" si="2"/>
        <v>-4913.8000000000029</v>
      </c>
      <c r="H48" s="23"/>
      <c r="I48" s="57">
        <v>0</v>
      </c>
      <c r="J48" s="57">
        <v>0</v>
      </c>
      <c r="K48" s="57">
        <v>0</v>
      </c>
      <c r="L48" s="57">
        <v>0</v>
      </c>
      <c r="M48" s="57">
        <v>0</v>
      </c>
    </row>
    <row r="49" spans="1:18" x14ac:dyDescent="0.2">
      <c r="A49" s="49" t="s">
        <v>210</v>
      </c>
      <c r="B49" s="10" t="s">
        <v>40</v>
      </c>
      <c r="C49" s="23">
        <v>8000.0000000000009</v>
      </c>
      <c r="D49" s="23">
        <v>4374</v>
      </c>
      <c r="E49" s="23">
        <f t="shared" si="16"/>
        <v>3626.0000000000009</v>
      </c>
      <c r="F49" s="23">
        <v>407.95</v>
      </c>
      <c r="G49" s="23">
        <f t="shared" si="2"/>
        <v>3218.0500000000011</v>
      </c>
      <c r="H49" s="23"/>
      <c r="I49" s="57">
        <v>0</v>
      </c>
      <c r="J49" s="57">
        <v>0</v>
      </c>
      <c r="K49" s="57">
        <v>0</v>
      </c>
      <c r="L49" s="57">
        <v>0</v>
      </c>
      <c r="M49" s="57">
        <v>0</v>
      </c>
    </row>
    <row r="50" spans="1:18" x14ac:dyDescent="0.2">
      <c r="A50" s="49" t="s">
        <v>211</v>
      </c>
      <c r="B50" s="10" t="s">
        <v>64</v>
      </c>
      <c r="C50" s="23">
        <v>0</v>
      </c>
      <c r="D50" s="23">
        <v>0</v>
      </c>
      <c r="E50" s="23">
        <f t="shared" si="16"/>
        <v>0</v>
      </c>
      <c r="F50" s="23">
        <v>0</v>
      </c>
      <c r="G50" s="23">
        <f t="shared" ref="G50" si="22">E50-F50</f>
        <v>0</v>
      </c>
      <c r="H50" s="23"/>
      <c r="I50" s="57">
        <v>0</v>
      </c>
      <c r="J50" s="57">
        <v>0</v>
      </c>
      <c r="K50" s="57">
        <v>0</v>
      </c>
      <c r="L50" s="57">
        <v>0</v>
      </c>
      <c r="M50" s="57">
        <v>0</v>
      </c>
    </row>
    <row r="51" spans="1:18" x14ac:dyDescent="0.2">
      <c r="A51" s="49" t="s">
        <v>212</v>
      </c>
      <c r="B51" s="10" t="s">
        <v>41</v>
      </c>
      <c r="C51" s="23">
        <v>0</v>
      </c>
      <c r="D51" s="23">
        <v>0</v>
      </c>
      <c r="E51" s="23">
        <f t="shared" si="16"/>
        <v>0</v>
      </c>
      <c r="F51" s="23">
        <v>0</v>
      </c>
      <c r="G51" s="23">
        <f t="shared" si="2"/>
        <v>0</v>
      </c>
      <c r="H51" s="23"/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2"/>
    </row>
    <row r="52" spans="1:18" x14ac:dyDescent="0.2">
      <c r="A52" s="49" t="s">
        <v>213</v>
      </c>
      <c r="B52" s="10" t="s">
        <v>74</v>
      </c>
      <c r="C52" s="23">
        <v>0</v>
      </c>
      <c r="D52" s="23">
        <v>0</v>
      </c>
      <c r="E52" s="23">
        <f t="shared" si="16"/>
        <v>0</v>
      </c>
      <c r="F52" s="23">
        <v>0</v>
      </c>
      <c r="G52" s="23">
        <f t="shared" ref="G52" si="23">E52-F52</f>
        <v>0</v>
      </c>
      <c r="H52" s="23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2"/>
    </row>
    <row r="53" spans="1:18" x14ac:dyDescent="0.2">
      <c r="A53" s="49" t="s">
        <v>264</v>
      </c>
      <c r="B53" s="10" t="s">
        <v>265</v>
      </c>
      <c r="C53" s="23">
        <v>0</v>
      </c>
      <c r="D53" s="23">
        <v>0</v>
      </c>
      <c r="E53" s="23">
        <f t="shared" ref="E53" si="24">C53-D53</f>
        <v>0</v>
      </c>
      <c r="F53" s="23">
        <v>0</v>
      </c>
      <c r="G53" s="23">
        <f t="shared" ref="G53" si="25">E53-F53</f>
        <v>0</v>
      </c>
      <c r="H53" s="23"/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2"/>
    </row>
    <row r="54" spans="1:18" x14ac:dyDescent="0.2">
      <c r="A54" s="49" t="s">
        <v>214</v>
      </c>
      <c r="B54" s="10" t="s">
        <v>42</v>
      </c>
      <c r="C54" s="23">
        <v>18500</v>
      </c>
      <c r="D54" s="23">
        <v>16643</v>
      </c>
      <c r="E54" s="23">
        <f t="shared" si="16"/>
        <v>1857</v>
      </c>
      <c r="F54" s="23">
        <v>1600.46</v>
      </c>
      <c r="G54" s="23">
        <f t="shared" si="2"/>
        <v>256.53999999999996</v>
      </c>
      <c r="H54" s="23"/>
      <c r="I54" s="57">
        <v>8610</v>
      </c>
      <c r="J54" s="57">
        <v>134</v>
      </c>
      <c r="K54" s="57">
        <v>0</v>
      </c>
      <c r="L54" s="57">
        <v>0</v>
      </c>
      <c r="M54" s="57">
        <v>312</v>
      </c>
      <c r="N54" s="2"/>
    </row>
    <row r="55" spans="1:18" x14ac:dyDescent="0.2">
      <c r="A55" s="49" t="s">
        <v>215</v>
      </c>
      <c r="B55" s="10" t="s">
        <v>43</v>
      </c>
      <c r="C55" s="23">
        <v>160000</v>
      </c>
      <c r="D55" s="23">
        <v>32451</v>
      </c>
      <c r="E55" s="23">
        <f t="shared" si="16"/>
        <v>127549</v>
      </c>
      <c r="F55" s="23">
        <v>124</v>
      </c>
      <c r="G55" s="23">
        <f t="shared" si="2"/>
        <v>127425</v>
      </c>
      <c r="H55" s="23"/>
      <c r="I55" s="57">
        <v>5199</v>
      </c>
      <c r="J55" s="57">
        <v>6908</v>
      </c>
      <c r="K55" s="57">
        <v>0</v>
      </c>
      <c r="L55" s="57">
        <v>0</v>
      </c>
      <c r="M55" s="57">
        <v>4408</v>
      </c>
      <c r="N55" s="2"/>
      <c r="R55" s="2"/>
    </row>
    <row r="56" spans="1:18" x14ac:dyDescent="0.2">
      <c r="A56" s="49" t="s">
        <v>216</v>
      </c>
      <c r="B56" s="10" t="s">
        <v>44</v>
      </c>
      <c r="C56" s="23">
        <v>23250</v>
      </c>
      <c r="D56" s="23">
        <v>3318</v>
      </c>
      <c r="E56" s="23">
        <f t="shared" si="16"/>
        <v>19932</v>
      </c>
      <c r="F56" s="23">
        <v>313</v>
      </c>
      <c r="G56" s="23">
        <f t="shared" si="2"/>
        <v>19619</v>
      </c>
      <c r="H56" s="23"/>
      <c r="I56" s="57">
        <v>-462</v>
      </c>
      <c r="J56" s="57">
        <v>0</v>
      </c>
      <c r="K56" s="57">
        <v>0</v>
      </c>
      <c r="L56" s="57">
        <v>0</v>
      </c>
      <c r="M56" s="57">
        <v>16013</v>
      </c>
      <c r="N56" s="2"/>
    </row>
    <row r="57" spans="1:18" x14ac:dyDescent="0.2">
      <c r="A57" s="49" t="s">
        <v>217</v>
      </c>
      <c r="B57" s="10" t="s">
        <v>45</v>
      </c>
      <c r="C57" s="23">
        <v>0</v>
      </c>
      <c r="D57" s="23">
        <v>0</v>
      </c>
      <c r="E57" s="23">
        <f t="shared" si="16"/>
        <v>0</v>
      </c>
      <c r="F57" s="23">
        <v>0</v>
      </c>
      <c r="G57" s="23">
        <f t="shared" si="2"/>
        <v>0</v>
      </c>
      <c r="H57" s="23"/>
      <c r="I57" s="57">
        <v>0</v>
      </c>
      <c r="J57" s="57">
        <v>0</v>
      </c>
      <c r="K57" s="57">
        <v>0</v>
      </c>
      <c r="L57" s="57">
        <v>0</v>
      </c>
      <c r="M57" s="57">
        <v>0</v>
      </c>
    </row>
    <row r="58" spans="1:18" x14ac:dyDescent="0.2">
      <c r="A58" s="49" t="s">
        <v>218</v>
      </c>
      <c r="B58" s="10" t="s">
        <v>46</v>
      </c>
      <c r="C58" s="23">
        <v>0</v>
      </c>
      <c r="D58" s="23">
        <v>0</v>
      </c>
      <c r="E58" s="23">
        <f t="shared" si="16"/>
        <v>0</v>
      </c>
      <c r="F58" s="23">
        <v>0</v>
      </c>
      <c r="G58" s="23">
        <f t="shared" si="2"/>
        <v>0</v>
      </c>
      <c r="H58" s="23"/>
      <c r="I58" s="57">
        <v>139193</v>
      </c>
      <c r="J58" s="57">
        <v>0</v>
      </c>
      <c r="K58" s="57">
        <v>0</v>
      </c>
      <c r="L58" s="57">
        <v>0</v>
      </c>
      <c r="M58" s="57">
        <v>0</v>
      </c>
      <c r="N58" s="2"/>
    </row>
    <row r="59" spans="1:18" x14ac:dyDescent="0.2">
      <c r="A59" s="49" t="s">
        <v>219</v>
      </c>
      <c r="B59" s="10" t="s">
        <v>47</v>
      </c>
      <c r="C59" s="23">
        <v>85000</v>
      </c>
      <c r="D59" s="23">
        <v>80737</v>
      </c>
      <c r="E59" s="23">
        <f t="shared" si="16"/>
        <v>4263</v>
      </c>
      <c r="F59" s="23">
        <v>0</v>
      </c>
      <c r="G59" s="23">
        <f t="shared" si="2"/>
        <v>4263</v>
      </c>
      <c r="H59" s="23"/>
      <c r="I59" s="57">
        <v>0</v>
      </c>
      <c r="J59" s="57">
        <v>0</v>
      </c>
      <c r="K59" s="57">
        <v>0</v>
      </c>
      <c r="L59" s="57">
        <v>0</v>
      </c>
      <c r="M59" s="57">
        <v>195</v>
      </c>
      <c r="N59" s="2"/>
      <c r="O59" s="13"/>
    </row>
    <row r="60" spans="1:18" x14ac:dyDescent="0.2">
      <c r="A60" s="49" t="s">
        <v>220</v>
      </c>
      <c r="B60" s="10" t="s">
        <v>48</v>
      </c>
      <c r="C60" s="23">
        <v>136353</v>
      </c>
      <c r="D60" s="23">
        <v>143738</v>
      </c>
      <c r="E60" s="23">
        <f t="shared" si="16"/>
        <v>-7385</v>
      </c>
      <c r="F60" s="23">
        <v>0</v>
      </c>
      <c r="G60" s="23">
        <f t="shared" si="2"/>
        <v>-7385</v>
      </c>
      <c r="H60" s="23"/>
      <c r="I60" s="57">
        <v>0</v>
      </c>
      <c r="J60" s="57">
        <v>0</v>
      </c>
      <c r="K60" s="57">
        <v>269</v>
      </c>
      <c r="L60" s="57">
        <v>0</v>
      </c>
      <c r="M60" s="57">
        <v>0</v>
      </c>
      <c r="N60" s="2"/>
      <c r="O60" s="13"/>
    </row>
    <row r="61" spans="1:18" x14ac:dyDescent="0.2">
      <c r="A61" s="49" t="s">
        <v>221</v>
      </c>
      <c r="B61" s="10" t="s">
        <v>49</v>
      </c>
      <c r="C61" s="23">
        <v>0</v>
      </c>
      <c r="D61" s="23">
        <v>0</v>
      </c>
      <c r="E61" s="23">
        <f t="shared" si="16"/>
        <v>0</v>
      </c>
      <c r="F61" s="23">
        <v>0</v>
      </c>
      <c r="G61" s="23">
        <f t="shared" si="2"/>
        <v>0</v>
      </c>
      <c r="H61" s="23"/>
      <c r="I61" s="57">
        <v>0</v>
      </c>
      <c r="J61" s="57">
        <v>0</v>
      </c>
      <c r="K61" s="57">
        <v>0</v>
      </c>
      <c r="L61" s="57">
        <v>0</v>
      </c>
      <c r="M61" s="57">
        <v>0</v>
      </c>
    </row>
    <row r="62" spans="1:18" x14ac:dyDescent="0.2">
      <c r="A62" s="49" t="s">
        <v>222</v>
      </c>
      <c r="B62" s="10" t="s">
        <v>50</v>
      </c>
      <c r="C62" s="23">
        <v>20000</v>
      </c>
      <c r="D62" s="23">
        <v>6822</v>
      </c>
      <c r="E62" s="23">
        <f t="shared" si="16"/>
        <v>13178</v>
      </c>
      <c r="F62" s="23">
        <v>0</v>
      </c>
      <c r="G62" s="23">
        <f t="shared" si="2"/>
        <v>13178</v>
      </c>
      <c r="H62" s="23"/>
      <c r="I62" s="57">
        <v>0</v>
      </c>
      <c r="J62" s="57">
        <v>0</v>
      </c>
      <c r="K62" s="57">
        <v>0</v>
      </c>
      <c r="L62" s="57">
        <v>0</v>
      </c>
      <c r="M62" s="57">
        <v>0</v>
      </c>
    </row>
    <row r="63" spans="1:18" x14ac:dyDescent="0.2">
      <c r="A63" s="49" t="s">
        <v>223</v>
      </c>
      <c r="B63" s="10" t="s">
        <v>51</v>
      </c>
      <c r="C63" s="23">
        <v>1000.0000000000001</v>
      </c>
      <c r="D63" s="23">
        <v>3228</v>
      </c>
      <c r="E63" s="23">
        <f t="shared" si="16"/>
        <v>-2228</v>
      </c>
      <c r="F63" s="23">
        <v>0</v>
      </c>
      <c r="G63" s="23">
        <f t="shared" si="2"/>
        <v>-2228</v>
      </c>
      <c r="H63" s="23"/>
      <c r="I63" s="57">
        <v>23709</v>
      </c>
      <c r="J63" s="57">
        <v>0</v>
      </c>
      <c r="K63" s="57">
        <v>0</v>
      </c>
      <c r="L63" s="57">
        <v>0</v>
      </c>
      <c r="M63" s="57">
        <v>0</v>
      </c>
      <c r="N63" s="2"/>
    </row>
    <row r="64" spans="1:18" x14ac:dyDescent="0.2">
      <c r="A64" s="49" t="s">
        <v>224</v>
      </c>
      <c r="B64" s="10" t="s">
        <v>52</v>
      </c>
      <c r="C64" s="23">
        <v>2000.0000000000002</v>
      </c>
      <c r="D64" s="23">
        <v>614</v>
      </c>
      <c r="E64" s="23">
        <f t="shared" si="16"/>
        <v>1386.0000000000002</v>
      </c>
      <c r="F64" s="23">
        <v>2390.5500000000002</v>
      </c>
      <c r="G64" s="23">
        <f t="shared" si="2"/>
        <v>-1004.55</v>
      </c>
      <c r="H64" s="23"/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2"/>
    </row>
    <row r="65" spans="1:19" x14ac:dyDescent="0.2">
      <c r="A65" s="49" t="s">
        <v>225</v>
      </c>
      <c r="B65" s="10" t="s">
        <v>53</v>
      </c>
      <c r="C65" s="23">
        <v>13000.000000000002</v>
      </c>
      <c r="D65" s="23">
        <v>3968</v>
      </c>
      <c r="E65" s="23">
        <f t="shared" si="16"/>
        <v>9032.0000000000018</v>
      </c>
      <c r="F65" s="23">
        <v>0</v>
      </c>
      <c r="G65" s="23">
        <f t="shared" si="2"/>
        <v>9032.0000000000018</v>
      </c>
      <c r="H65" s="23"/>
      <c r="I65" s="57">
        <v>23</v>
      </c>
      <c r="J65" s="57">
        <v>0</v>
      </c>
      <c r="K65" s="57">
        <v>0</v>
      </c>
      <c r="L65" s="57">
        <v>0</v>
      </c>
      <c r="M65" s="57">
        <v>0</v>
      </c>
      <c r="N65" s="2"/>
    </row>
    <row r="66" spans="1:19" x14ac:dyDescent="0.2">
      <c r="A66" s="49" t="s">
        <v>226</v>
      </c>
      <c r="B66" s="10" t="s">
        <v>62</v>
      </c>
      <c r="C66" s="23">
        <v>500.00000000000006</v>
      </c>
      <c r="D66" s="23">
        <v>37</v>
      </c>
      <c r="E66" s="23">
        <f t="shared" si="16"/>
        <v>463.00000000000006</v>
      </c>
      <c r="F66" s="23">
        <v>0</v>
      </c>
      <c r="G66" s="23">
        <f t="shared" ref="G66" si="26">E66-F66</f>
        <v>463.00000000000006</v>
      </c>
      <c r="H66" s="23"/>
      <c r="I66" s="57">
        <v>170</v>
      </c>
      <c r="J66" s="57">
        <v>0</v>
      </c>
      <c r="K66" s="57">
        <v>0</v>
      </c>
      <c r="L66" s="57">
        <v>0</v>
      </c>
      <c r="M66" s="57">
        <v>0</v>
      </c>
      <c r="O66" s="3"/>
    </row>
    <row r="67" spans="1:19" x14ac:dyDescent="0.2">
      <c r="A67" s="49" t="s">
        <v>227</v>
      </c>
      <c r="B67" s="10" t="s">
        <v>54</v>
      </c>
      <c r="C67" s="23">
        <v>20000</v>
      </c>
      <c r="D67" s="23">
        <v>10105</v>
      </c>
      <c r="E67" s="23">
        <f t="shared" si="16"/>
        <v>9895</v>
      </c>
      <c r="F67" s="23">
        <v>0</v>
      </c>
      <c r="G67" s="23">
        <f t="shared" si="2"/>
        <v>9895</v>
      </c>
      <c r="H67" s="23"/>
      <c r="I67" s="57">
        <v>130</v>
      </c>
      <c r="J67" s="57">
        <v>0</v>
      </c>
      <c r="K67" s="57">
        <v>0</v>
      </c>
      <c r="L67" s="57">
        <v>0</v>
      </c>
      <c r="M67" s="57">
        <v>0</v>
      </c>
      <c r="O67" s="3"/>
    </row>
    <row r="68" spans="1:19" x14ac:dyDescent="0.2">
      <c r="A68" s="49" t="s">
        <v>228</v>
      </c>
      <c r="B68" s="10" t="s">
        <v>66</v>
      </c>
      <c r="C68" s="23">
        <v>918</v>
      </c>
      <c r="D68" s="23">
        <v>0</v>
      </c>
      <c r="E68" s="23">
        <f t="shared" si="16"/>
        <v>918</v>
      </c>
      <c r="F68" s="23">
        <v>0</v>
      </c>
      <c r="G68" s="23">
        <f t="shared" ref="G68" si="27">E68-F68</f>
        <v>918</v>
      </c>
      <c r="H68" s="23"/>
      <c r="I68" s="57">
        <v>0</v>
      </c>
      <c r="J68" s="57">
        <v>0</v>
      </c>
      <c r="K68" s="57">
        <v>0</v>
      </c>
      <c r="L68" s="57">
        <v>0</v>
      </c>
      <c r="M68" s="57">
        <v>0</v>
      </c>
      <c r="O68" s="3"/>
    </row>
    <row r="69" spans="1:19" x14ac:dyDescent="0.2">
      <c r="A69" s="49" t="s">
        <v>229</v>
      </c>
      <c r="B69" s="10" t="s">
        <v>55</v>
      </c>
      <c r="C69" s="23">
        <v>16000.000000000002</v>
      </c>
      <c r="D69" s="23">
        <v>2069</v>
      </c>
      <c r="E69" s="23">
        <f t="shared" ref="E69:E82" si="28">C69-D69</f>
        <v>13931.000000000002</v>
      </c>
      <c r="F69" s="23">
        <v>14778.67</v>
      </c>
      <c r="G69" s="23">
        <f t="shared" si="2"/>
        <v>-847.66999999999825</v>
      </c>
      <c r="H69" s="23"/>
      <c r="I69" s="57">
        <v>0</v>
      </c>
      <c r="J69" s="57">
        <v>0</v>
      </c>
      <c r="K69" s="57">
        <v>0</v>
      </c>
      <c r="L69" s="57">
        <v>0</v>
      </c>
      <c r="M69" s="57">
        <v>0</v>
      </c>
      <c r="P69" s="3"/>
    </row>
    <row r="70" spans="1:19" x14ac:dyDescent="0.2">
      <c r="A70" s="49" t="s">
        <v>266</v>
      </c>
      <c r="B70" s="10" t="s">
        <v>267</v>
      </c>
      <c r="C70" s="23">
        <v>1500</v>
      </c>
      <c r="D70" s="23">
        <v>5000</v>
      </c>
      <c r="E70" s="23">
        <f t="shared" ref="E70" si="29">C70-D70</f>
        <v>-3500</v>
      </c>
      <c r="F70" s="23">
        <v>0</v>
      </c>
      <c r="G70" s="23">
        <f t="shared" ref="G70" si="30">E70-F70</f>
        <v>-3500</v>
      </c>
      <c r="H70" s="23"/>
      <c r="I70" s="57">
        <v>347</v>
      </c>
      <c r="J70" s="57">
        <v>0</v>
      </c>
      <c r="K70" s="57">
        <v>0</v>
      </c>
      <c r="L70" s="57">
        <v>0</v>
      </c>
      <c r="M70" s="57">
        <v>0</v>
      </c>
      <c r="N70" s="2"/>
      <c r="O70" s="3"/>
      <c r="P70" s="3"/>
      <c r="S70" s="39"/>
    </row>
    <row r="71" spans="1:19" x14ac:dyDescent="0.2">
      <c r="A71" s="49" t="s">
        <v>230</v>
      </c>
      <c r="B71" s="10" t="s">
        <v>56</v>
      </c>
      <c r="C71" s="23">
        <v>0</v>
      </c>
      <c r="D71" s="23">
        <v>0</v>
      </c>
      <c r="E71" s="23">
        <f t="shared" si="28"/>
        <v>0</v>
      </c>
      <c r="F71" s="23">
        <v>0</v>
      </c>
      <c r="G71" s="23">
        <f t="shared" si="2"/>
        <v>0</v>
      </c>
      <c r="H71" s="23"/>
      <c r="I71" s="57">
        <v>7814</v>
      </c>
      <c r="J71" s="57">
        <v>0</v>
      </c>
      <c r="K71" s="57">
        <v>0</v>
      </c>
      <c r="L71" s="57">
        <v>0</v>
      </c>
      <c r="M71" s="57">
        <v>81</v>
      </c>
      <c r="N71" s="2"/>
      <c r="O71" s="3"/>
      <c r="P71" s="3"/>
      <c r="S71" s="39"/>
    </row>
    <row r="72" spans="1:19" x14ac:dyDescent="0.2">
      <c r="A72" s="49" t="s">
        <v>231</v>
      </c>
      <c r="B72" s="10" t="s">
        <v>69</v>
      </c>
      <c r="C72" s="23">
        <v>0</v>
      </c>
      <c r="D72" s="23">
        <v>0</v>
      </c>
      <c r="E72" s="23">
        <f t="shared" si="28"/>
        <v>0</v>
      </c>
      <c r="F72" s="23">
        <v>0</v>
      </c>
      <c r="G72" s="23">
        <f t="shared" ref="G72" si="31">E72-F72</f>
        <v>0</v>
      </c>
      <c r="H72" s="23"/>
      <c r="I72" s="57">
        <v>2500</v>
      </c>
      <c r="J72" s="57">
        <v>0</v>
      </c>
      <c r="K72" s="57">
        <v>0</v>
      </c>
      <c r="L72" s="57">
        <v>0</v>
      </c>
      <c r="M72" s="57">
        <v>0</v>
      </c>
      <c r="N72" s="2"/>
      <c r="O72" s="3"/>
      <c r="P72" s="3"/>
      <c r="S72" s="39"/>
    </row>
    <row r="73" spans="1:19" x14ac:dyDescent="0.2">
      <c r="A73" s="49" t="s">
        <v>260</v>
      </c>
      <c r="B73" s="10" t="s">
        <v>261</v>
      </c>
      <c r="C73" s="23">
        <v>46000.000000000007</v>
      </c>
      <c r="D73" s="23">
        <v>10953</v>
      </c>
      <c r="E73" s="23">
        <f t="shared" ref="E73" si="32">C73-D73</f>
        <v>35047.000000000007</v>
      </c>
      <c r="F73" s="23">
        <v>0</v>
      </c>
      <c r="G73" s="23">
        <f t="shared" ref="G73" si="33">E73-F73</f>
        <v>35047.000000000007</v>
      </c>
      <c r="H73" s="23"/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2"/>
      <c r="O73" s="3"/>
      <c r="P73" s="3"/>
      <c r="S73" s="39"/>
    </row>
    <row r="74" spans="1:19" x14ac:dyDescent="0.2">
      <c r="A74" s="49" t="s">
        <v>240</v>
      </c>
      <c r="B74" s="10" t="s">
        <v>241</v>
      </c>
      <c r="C74" s="23">
        <v>0</v>
      </c>
      <c r="D74" s="23">
        <v>0</v>
      </c>
      <c r="E74" s="23">
        <f t="shared" si="28"/>
        <v>0</v>
      </c>
      <c r="F74" s="23">
        <v>0</v>
      </c>
      <c r="G74" s="23">
        <f t="shared" ref="G74" si="34">E74-F74</f>
        <v>0</v>
      </c>
      <c r="H74" s="23"/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2"/>
    </row>
    <row r="75" spans="1:19" ht="15" customHeight="1" x14ac:dyDescent="0.2">
      <c r="A75" s="49" t="s">
        <v>232</v>
      </c>
      <c r="B75" s="10" t="s">
        <v>242</v>
      </c>
      <c r="C75" s="23">
        <f>(522931-2491)+(-2500)-9000+9640</f>
        <v>518580</v>
      </c>
      <c r="D75" s="23">
        <v>0</v>
      </c>
      <c r="E75" s="23">
        <f t="shared" si="28"/>
        <v>518580</v>
      </c>
      <c r="F75" s="23">
        <v>0</v>
      </c>
      <c r="G75" s="23">
        <f t="shared" ref="G75:G82" si="35">E75-F75</f>
        <v>518580</v>
      </c>
      <c r="H75" s="23"/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2"/>
    </row>
    <row r="76" spans="1:19" ht="15" customHeight="1" x14ac:dyDescent="0.2">
      <c r="A76" s="49" t="s">
        <v>233</v>
      </c>
      <c r="B76" s="9" t="s">
        <v>243</v>
      </c>
      <c r="C76" s="23">
        <v>0</v>
      </c>
      <c r="D76" s="23">
        <v>5471</v>
      </c>
      <c r="E76" s="23">
        <f t="shared" si="28"/>
        <v>-5471</v>
      </c>
      <c r="F76" s="23">
        <v>0</v>
      </c>
      <c r="G76" s="23">
        <f t="shared" ref="G76" si="36">E76-F76</f>
        <v>-5471</v>
      </c>
      <c r="H76" s="23"/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2"/>
    </row>
    <row r="77" spans="1:19" x14ac:dyDescent="0.2">
      <c r="A77" s="49" t="s">
        <v>234</v>
      </c>
      <c r="B77" s="9" t="s">
        <v>245</v>
      </c>
      <c r="C77" s="23">
        <f>2500</f>
        <v>2500</v>
      </c>
      <c r="D77" s="23">
        <v>2303</v>
      </c>
      <c r="E77" s="23">
        <f t="shared" si="28"/>
        <v>197</v>
      </c>
      <c r="F77" s="23">
        <v>0</v>
      </c>
      <c r="G77" s="23">
        <f t="shared" si="35"/>
        <v>197</v>
      </c>
      <c r="H77" s="23"/>
      <c r="I77" s="57">
        <v>0</v>
      </c>
      <c r="J77" s="57">
        <v>0</v>
      </c>
      <c r="K77" s="57">
        <v>1545</v>
      </c>
      <c r="L77" s="57">
        <v>0</v>
      </c>
      <c r="M77" s="57">
        <v>0</v>
      </c>
    </row>
    <row r="78" spans="1:19" x14ac:dyDescent="0.2">
      <c r="A78" s="49" t="s">
        <v>235</v>
      </c>
      <c r="B78" s="9" t="s">
        <v>246</v>
      </c>
      <c r="C78" s="23">
        <v>0</v>
      </c>
      <c r="D78" s="23">
        <v>0</v>
      </c>
      <c r="E78" s="23">
        <f t="shared" si="28"/>
        <v>0</v>
      </c>
      <c r="F78" s="23">
        <v>0</v>
      </c>
      <c r="G78" s="23">
        <f t="shared" si="35"/>
        <v>0</v>
      </c>
      <c r="H78" s="23"/>
      <c r="I78" s="57">
        <v>0</v>
      </c>
      <c r="J78" s="57">
        <v>0</v>
      </c>
      <c r="K78" s="57">
        <v>832</v>
      </c>
      <c r="L78" s="57">
        <v>0</v>
      </c>
      <c r="M78" s="57">
        <v>0</v>
      </c>
    </row>
    <row r="79" spans="1:19" x14ac:dyDescent="0.2">
      <c r="A79" s="49" t="s">
        <v>262</v>
      </c>
      <c r="B79" s="9" t="s">
        <v>263</v>
      </c>
      <c r="C79" s="23">
        <v>0</v>
      </c>
      <c r="D79" s="23">
        <v>0</v>
      </c>
      <c r="E79" s="23">
        <f t="shared" ref="E79" si="37">C79-D79</f>
        <v>0</v>
      </c>
      <c r="F79" s="23">
        <v>0</v>
      </c>
      <c r="G79" s="23">
        <f t="shared" ref="G79" si="38">E79-F79</f>
        <v>0</v>
      </c>
      <c r="H79" s="23"/>
      <c r="I79" s="57">
        <v>0</v>
      </c>
      <c r="J79" s="57">
        <v>0</v>
      </c>
      <c r="K79" s="57">
        <v>0</v>
      </c>
      <c r="L79" s="57">
        <v>0</v>
      </c>
      <c r="M79" s="57">
        <v>0</v>
      </c>
      <c r="Q79" s="14"/>
    </row>
    <row r="80" spans="1:19" x14ac:dyDescent="0.2">
      <c r="A80" s="49" t="s">
        <v>236</v>
      </c>
      <c r="B80" s="9" t="s">
        <v>244</v>
      </c>
      <c r="C80" s="23">
        <v>0</v>
      </c>
      <c r="D80" s="23">
        <v>0</v>
      </c>
      <c r="E80" s="23">
        <f t="shared" si="28"/>
        <v>0</v>
      </c>
      <c r="F80" s="23">
        <v>0</v>
      </c>
      <c r="G80" s="23">
        <f t="shared" ref="G80" si="39">E80-F80</f>
        <v>0</v>
      </c>
      <c r="H80" s="23"/>
      <c r="I80" s="57">
        <v>1000</v>
      </c>
      <c r="J80" s="57">
        <v>0</v>
      </c>
      <c r="K80" s="57">
        <v>0</v>
      </c>
      <c r="L80" s="57">
        <v>0</v>
      </c>
      <c r="M80" s="57">
        <v>0</v>
      </c>
    </row>
    <row r="81" spans="1:17" x14ac:dyDescent="0.2">
      <c r="A81" s="49" t="s">
        <v>237</v>
      </c>
      <c r="B81" s="9" t="s">
        <v>63</v>
      </c>
      <c r="C81" s="23">
        <v>0</v>
      </c>
      <c r="D81" s="23">
        <v>0</v>
      </c>
      <c r="E81" s="23">
        <f t="shared" si="28"/>
        <v>0</v>
      </c>
      <c r="F81" s="23">
        <v>0</v>
      </c>
      <c r="G81" s="23">
        <f t="shared" ref="G81" si="40">E81-F81</f>
        <v>0</v>
      </c>
      <c r="H81" s="23"/>
      <c r="I81" s="57">
        <v>644332</v>
      </c>
      <c r="J81" s="57">
        <v>0</v>
      </c>
      <c r="K81" s="57">
        <v>0</v>
      </c>
      <c r="L81" s="57">
        <v>0</v>
      </c>
      <c r="M81" s="57">
        <v>0</v>
      </c>
    </row>
    <row r="82" spans="1:17" s="40" customFormat="1" x14ac:dyDescent="0.2">
      <c r="A82" s="32"/>
      <c r="B82" s="10" t="s">
        <v>57</v>
      </c>
      <c r="C82" s="24">
        <f>SUM(C8:C81)</f>
        <v>2226392</v>
      </c>
      <c r="D82" s="24">
        <f>SUM(D8:D81)</f>
        <v>1029844</v>
      </c>
      <c r="E82" s="24">
        <f t="shared" si="28"/>
        <v>1196548</v>
      </c>
      <c r="F82" s="24">
        <f>SUM(F8:F81)</f>
        <v>189074.99</v>
      </c>
      <c r="G82" s="24">
        <f t="shared" si="35"/>
        <v>1007473.01</v>
      </c>
      <c r="H82" s="24"/>
      <c r="I82" s="24">
        <f>SUM(I8:I81)</f>
        <v>892338</v>
      </c>
      <c r="J82" s="24">
        <f>SUM(J8:J81)</f>
        <v>99051</v>
      </c>
      <c r="K82" s="24">
        <f>SUM(K8:K81)</f>
        <v>3809</v>
      </c>
      <c r="L82" s="24">
        <f>SUM(L8:L81)</f>
        <v>0</v>
      </c>
      <c r="M82" s="24">
        <f>SUM(M8:M81)</f>
        <v>22765</v>
      </c>
      <c r="P82" s="51"/>
      <c r="Q82" s="51"/>
    </row>
    <row r="83" spans="1:17" x14ac:dyDescent="0.2">
      <c r="B83" s="4" t="s">
        <v>58</v>
      </c>
      <c r="H83" s="25"/>
      <c r="I83" s="26"/>
      <c r="J83" s="26"/>
      <c r="K83" s="26"/>
      <c r="L83" s="26"/>
      <c r="M83" s="26"/>
    </row>
    <row r="84" spans="1:17" x14ac:dyDescent="0.2">
      <c r="B84" s="5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7" ht="20.65" customHeight="1" outlineLevel="1" x14ac:dyDescent="0.2">
      <c r="A85" s="52" t="s">
        <v>249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7" outlineLevel="1" x14ac:dyDescent="0.2">
      <c r="A86" s="52" t="s">
        <v>0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7" ht="13.5" customHeight="1" outlineLevel="1" x14ac:dyDescent="0.2">
      <c r="A87" s="52" t="s">
        <v>268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5"/>
    </row>
    <row r="88" spans="1:17" outlineLevel="1" x14ac:dyDescent="0.2">
      <c r="A88" s="52" t="s">
        <v>1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7" ht="13.5" outlineLevel="1" thickBot="1" x14ac:dyDescent="0.25">
      <c r="A89" s="5"/>
      <c r="B89" s="28"/>
      <c r="C89" s="16"/>
      <c r="D89" s="16"/>
      <c r="E89" s="34"/>
      <c r="F89" s="17"/>
      <c r="G89" s="17"/>
      <c r="H89" s="17"/>
      <c r="I89" s="16"/>
      <c r="J89" s="16"/>
      <c r="K89" s="16"/>
      <c r="L89" s="16"/>
      <c r="M89" s="16"/>
    </row>
    <row r="90" spans="1:17" ht="13.5" outlineLevel="1" thickBot="1" x14ac:dyDescent="0.25">
      <c r="A90" s="29"/>
      <c r="B90" s="30"/>
      <c r="C90" s="35" t="s">
        <v>2</v>
      </c>
      <c r="D90" s="18"/>
      <c r="E90" s="18"/>
      <c r="F90" s="18"/>
      <c r="G90" s="36"/>
      <c r="H90" s="37"/>
      <c r="I90" s="53" t="s">
        <v>3</v>
      </c>
      <c r="J90" s="54"/>
      <c r="K90" s="54"/>
      <c r="L90" s="54"/>
      <c r="M90" s="55"/>
    </row>
    <row r="91" spans="1:17" ht="26.25" outlineLevel="1" thickBot="1" x14ac:dyDescent="0.25">
      <c r="A91" s="31" t="s">
        <v>4</v>
      </c>
      <c r="B91" s="31" t="s">
        <v>5</v>
      </c>
      <c r="C91" s="19" t="s">
        <v>6</v>
      </c>
      <c r="D91" s="20" t="s">
        <v>7</v>
      </c>
      <c r="E91" s="20" t="s">
        <v>8</v>
      </c>
      <c r="F91" s="20" t="s">
        <v>9</v>
      </c>
      <c r="G91" s="21" t="s">
        <v>10</v>
      </c>
      <c r="H91" s="38"/>
      <c r="I91" s="19" t="s">
        <v>11</v>
      </c>
      <c r="J91" s="33" t="s">
        <v>71</v>
      </c>
      <c r="K91" s="20" t="s">
        <v>12</v>
      </c>
      <c r="L91" s="22" t="s">
        <v>13</v>
      </c>
      <c r="M91" s="22" t="s">
        <v>14</v>
      </c>
      <c r="N91" s="1"/>
      <c r="P91" s="7"/>
    </row>
    <row r="92" spans="1:17" outlineLevel="1" x14ac:dyDescent="0.2">
      <c r="A92" s="48" t="s">
        <v>176</v>
      </c>
      <c r="B92" s="10" t="s">
        <v>15</v>
      </c>
      <c r="C92" s="23">
        <v>220000.00000000003</v>
      </c>
      <c r="D92" s="23">
        <v>77552</v>
      </c>
      <c r="E92" s="23">
        <v>142448.00000000003</v>
      </c>
      <c r="F92" s="23">
        <v>0</v>
      </c>
      <c r="G92" s="23">
        <v>142448.00000000003</v>
      </c>
      <c r="H92" s="23"/>
      <c r="I92" s="23">
        <v>2750</v>
      </c>
      <c r="J92" s="23">
        <v>0</v>
      </c>
      <c r="K92" s="23">
        <v>145</v>
      </c>
      <c r="L92" s="23">
        <v>0</v>
      </c>
      <c r="M92" s="23">
        <v>0</v>
      </c>
      <c r="N92" s="2"/>
      <c r="P92" s="8"/>
    </row>
    <row r="93" spans="1:17" outlineLevel="1" x14ac:dyDescent="0.2">
      <c r="A93" s="49" t="s">
        <v>177</v>
      </c>
      <c r="B93" s="10" t="s">
        <v>16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/>
      <c r="I93" s="23">
        <v>1432</v>
      </c>
      <c r="J93" s="23">
        <v>0</v>
      </c>
      <c r="K93" s="23">
        <v>0</v>
      </c>
      <c r="L93" s="23">
        <v>0</v>
      </c>
      <c r="M93" s="23">
        <v>0</v>
      </c>
      <c r="P93" s="8"/>
    </row>
    <row r="94" spans="1:17" outlineLevel="1" x14ac:dyDescent="0.2">
      <c r="A94" s="48" t="s">
        <v>247</v>
      </c>
      <c r="B94" s="10" t="s">
        <v>248</v>
      </c>
      <c r="C94" s="23">
        <v>18000</v>
      </c>
      <c r="D94" s="23">
        <v>1399</v>
      </c>
      <c r="E94" s="23">
        <v>16601</v>
      </c>
      <c r="F94" s="23">
        <v>9208.26</v>
      </c>
      <c r="G94" s="23">
        <v>7392.74</v>
      </c>
      <c r="H94" s="23"/>
      <c r="I94" s="23">
        <v>0</v>
      </c>
      <c r="J94" s="23">
        <v>0</v>
      </c>
      <c r="K94" s="23">
        <v>0</v>
      </c>
      <c r="L94" s="23">
        <v>0</v>
      </c>
      <c r="M94" s="23">
        <v>0</v>
      </c>
      <c r="P94" s="8"/>
    </row>
    <row r="95" spans="1:17" outlineLevel="1" x14ac:dyDescent="0.2">
      <c r="A95" s="49" t="s">
        <v>178</v>
      </c>
      <c r="B95" s="10" t="s">
        <v>174</v>
      </c>
      <c r="C95" s="23">
        <v>9132</v>
      </c>
      <c r="D95" s="23">
        <v>4672</v>
      </c>
      <c r="E95" s="23">
        <v>4460</v>
      </c>
      <c r="F95" s="23">
        <v>4672.22</v>
      </c>
      <c r="G95" s="23">
        <v>-212.22000000000025</v>
      </c>
      <c r="H95" s="23"/>
      <c r="I95" s="23">
        <v>0</v>
      </c>
      <c r="J95" s="23">
        <v>0</v>
      </c>
      <c r="K95" s="23">
        <v>0</v>
      </c>
      <c r="L95" s="23">
        <v>0</v>
      </c>
      <c r="M95" s="23">
        <v>0</v>
      </c>
      <c r="P95" s="8"/>
    </row>
    <row r="96" spans="1:17" outlineLevel="1" x14ac:dyDescent="0.2">
      <c r="A96" s="49" t="s">
        <v>179</v>
      </c>
      <c r="B96" s="10" t="s">
        <v>73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/>
      <c r="I96" s="23">
        <v>0</v>
      </c>
      <c r="J96" s="23">
        <v>0</v>
      </c>
      <c r="K96" s="23">
        <v>0</v>
      </c>
      <c r="L96" s="23">
        <v>0</v>
      </c>
      <c r="M96" s="23">
        <v>0</v>
      </c>
      <c r="P96" s="8"/>
    </row>
    <row r="97" spans="1:16" outlineLevel="1" x14ac:dyDescent="0.2">
      <c r="A97" s="49" t="s">
        <v>180</v>
      </c>
      <c r="B97" s="10" t="s">
        <v>17</v>
      </c>
      <c r="C97" s="23">
        <v>22000</v>
      </c>
      <c r="D97" s="23">
        <v>9193</v>
      </c>
      <c r="E97" s="23">
        <v>12807</v>
      </c>
      <c r="F97" s="23">
        <v>0</v>
      </c>
      <c r="G97" s="23">
        <v>12807</v>
      </c>
      <c r="H97" s="23"/>
      <c r="I97" s="23">
        <v>5600</v>
      </c>
      <c r="J97" s="23">
        <v>0</v>
      </c>
      <c r="K97" s="23">
        <v>0</v>
      </c>
      <c r="L97" s="23">
        <v>0</v>
      </c>
      <c r="M97" s="23">
        <v>1290</v>
      </c>
      <c r="P97" s="8"/>
    </row>
    <row r="98" spans="1:16" outlineLevel="1" x14ac:dyDescent="0.2">
      <c r="A98" s="48" t="s">
        <v>258</v>
      </c>
      <c r="B98" s="10" t="s">
        <v>259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/>
      <c r="I98" s="23">
        <v>0</v>
      </c>
      <c r="J98" s="23">
        <v>0</v>
      </c>
      <c r="K98" s="23">
        <v>0</v>
      </c>
      <c r="L98" s="23">
        <v>0</v>
      </c>
      <c r="M98" s="23">
        <v>0</v>
      </c>
      <c r="P98" s="8"/>
    </row>
    <row r="99" spans="1:16" outlineLevel="1" x14ac:dyDescent="0.2">
      <c r="A99" s="49" t="s">
        <v>181</v>
      </c>
      <c r="B99" s="10" t="s">
        <v>67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/>
      <c r="I99" s="23">
        <v>8120</v>
      </c>
      <c r="J99" s="23">
        <v>0</v>
      </c>
      <c r="K99" s="23">
        <v>0</v>
      </c>
      <c r="L99" s="23">
        <v>0</v>
      </c>
      <c r="M99" s="23">
        <v>0</v>
      </c>
      <c r="P99" s="8"/>
    </row>
    <row r="100" spans="1:16" outlineLevel="1" x14ac:dyDescent="0.2">
      <c r="A100" s="49" t="s">
        <v>182</v>
      </c>
      <c r="B100" s="10" t="s">
        <v>18</v>
      </c>
      <c r="C100" s="23">
        <v>24999.999999999996</v>
      </c>
      <c r="D100" s="23">
        <v>6373</v>
      </c>
      <c r="E100" s="23">
        <v>18626.999999999996</v>
      </c>
      <c r="F100" s="23">
        <v>0</v>
      </c>
      <c r="G100" s="23">
        <v>18626.999999999996</v>
      </c>
      <c r="H100" s="23"/>
      <c r="I100" s="23">
        <v>0</v>
      </c>
      <c r="J100" s="23">
        <v>0</v>
      </c>
      <c r="K100" s="23">
        <v>0</v>
      </c>
      <c r="L100" s="23">
        <v>0</v>
      </c>
      <c r="M100" s="23">
        <v>28</v>
      </c>
      <c r="P100" s="8"/>
    </row>
    <row r="101" spans="1:16" ht="14.1" customHeight="1" outlineLevel="1" x14ac:dyDescent="0.2">
      <c r="A101" s="49" t="s">
        <v>183</v>
      </c>
      <c r="B101" s="10" t="s">
        <v>60</v>
      </c>
      <c r="C101" s="23">
        <v>106999.99999999999</v>
      </c>
      <c r="D101" s="23">
        <v>13368</v>
      </c>
      <c r="E101" s="23">
        <v>93631.999999999985</v>
      </c>
      <c r="F101" s="23">
        <v>786</v>
      </c>
      <c r="G101" s="23">
        <v>92845.999999999985</v>
      </c>
      <c r="H101" s="23"/>
      <c r="I101" s="23">
        <v>25694</v>
      </c>
      <c r="J101" s="23">
        <v>0</v>
      </c>
      <c r="K101" s="23">
        <v>0</v>
      </c>
      <c r="L101" s="23">
        <v>0</v>
      </c>
      <c r="M101" s="23">
        <v>0</v>
      </c>
      <c r="N101" s="2"/>
      <c r="P101" s="12"/>
    </row>
    <row r="102" spans="1:16" outlineLevel="1" x14ac:dyDescent="0.2">
      <c r="A102" s="49" t="s">
        <v>184</v>
      </c>
      <c r="B102" s="10" t="s">
        <v>19</v>
      </c>
      <c r="C102" s="23">
        <v>35000</v>
      </c>
      <c r="D102" s="23">
        <v>20253</v>
      </c>
      <c r="E102" s="23">
        <v>14747</v>
      </c>
      <c r="F102" s="23">
        <v>22396.47</v>
      </c>
      <c r="G102" s="23">
        <v>-7649.4700000000012</v>
      </c>
      <c r="H102" s="23"/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P102" s="11"/>
    </row>
    <row r="103" spans="1:16" outlineLevel="1" x14ac:dyDescent="0.2">
      <c r="A103" s="50" t="s">
        <v>252</v>
      </c>
      <c r="B103" s="10" t="s">
        <v>253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/>
      <c r="I103" s="23">
        <v>270</v>
      </c>
      <c r="J103" s="23">
        <v>0</v>
      </c>
      <c r="K103" s="23">
        <v>0</v>
      </c>
      <c r="L103" s="23">
        <v>0</v>
      </c>
      <c r="M103" s="23">
        <v>0</v>
      </c>
      <c r="P103" s="11"/>
    </row>
    <row r="104" spans="1:16" outlineLevel="1" x14ac:dyDescent="0.2">
      <c r="A104" s="49" t="s">
        <v>185</v>
      </c>
      <c r="B104" s="10" t="s">
        <v>65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/>
      <c r="I104" s="23">
        <v>17</v>
      </c>
      <c r="J104" s="23">
        <v>0</v>
      </c>
      <c r="K104" s="23">
        <v>0</v>
      </c>
      <c r="L104" s="23">
        <v>0</v>
      </c>
      <c r="M104" s="23">
        <v>0</v>
      </c>
      <c r="P104" s="11"/>
    </row>
    <row r="105" spans="1:16" outlineLevel="1" x14ac:dyDescent="0.2">
      <c r="A105" s="49" t="s">
        <v>256</v>
      </c>
      <c r="B105" s="10" t="s">
        <v>257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/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P105" s="11"/>
    </row>
    <row r="106" spans="1:16" outlineLevel="1" x14ac:dyDescent="0.2">
      <c r="A106" s="49" t="s">
        <v>186</v>
      </c>
      <c r="B106" s="10" t="s">
        <v>20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/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P106" s="11"/>
    </row>
    <row r="107" spans="1:16" outlineLevel="1" x14ac:dyDescent="0.2">
      <c r="A107" s="49" t="s">
        <v>187</v>
      </c>
      <c r="B107" s="10" t="s">
        <v>21</v>
      </c>
      <c r="C107" s="23">
        <v>43000</v>
      </c>
      <c r="D107" s="23">
        <v>14020</v>
      </c>
      <c r="E107" s="23">
        <v>28980</v>
      </c>
      <c r="F107" s="23">
        <v>0</v>
      </c>
      <c r="G107" s="23">
        <v>28980</v>
      </c>
      <c r="H107" s="23"/>
      <c r="I107" s="23">
        <v>0</v>
      </c>
      <c r="J107" s="23">
        <v>0</v>
      </c>
      <c r="K107" s="23">
        <v>0</v>
      </c>
      <c r="L107" s="23">
        <v>0</v>
      </c>
      <c r="M107" s="23">
        <v>0</v>
      </c>
    </row>
    <row r="108" spans="1:16" outlineLevel="1" x14ac:dyDescent="0.2">
      <c r="A108" s="49" t="s">
        <v>188</v>
      </c>
      <c r="B108" s="10" t="s">
        <v>22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/>
      <c r="I108" s="23">
        <v>0</v>
      </c>
      <c r="J108" s="23">
        <v>0</v>
      </c>
      <c r="K108" s="23">
        <v>0</v>
      </c>
      <c r="L108" s="23">
        <v>0</v>
      </c>
      <c r="M108" s="23">
        <v>0</v>
      </c>
    </row>
    <row r="109" spans="1:16" outlineLevel="1" x14ac:dyDescent="0.2">
      <c r="A109" s="49" t="s">
        <v>189</v>
      </c>
      <c r="B109" s="10" t="s">
        <v>23</v>
      </c>
      <c r="C109" s="23">
        <v>2000.0000000000002</v>
      </c>
      <c r="D109" s="23">
        <v>414</v>
      </c>
      <c r="E109" s="23">
        <v>1586.0000000000002</v>
      </c>
      <c r="F109" s="23">
        <v>0</v>
      </c>
      <c r="G109" s="23">
        <v>1586.0000000000002</v>
      </c>
      <c r="H109" s="23"/>
      <c r="I109" s="23">
        <v>0</v>
      </c>
      <c r="J109" s="23">
        <v>0</v>
      </c>
      <c r="K109" s="23">
        <v>0</v>
      </c>
      <c r="L109" s="23">
        <v>0</v>
      </c>
      <c r="M109" s="23">
        <v>0</v>
      </c>
    </row>
    <row r="110" spans="1:16" outlineLevel="1" x14ac:dyDescent="0.2">
      <c r="A110" s="49" t="s">
        <v>190</v>
      </c>
      <c r="B110" s="10" t="s">
        <v>24</v>
      </c>
      <c r="C110" s="23">
        <v>42000</v>
      </c>
      <c r="D110" s="23">
        <v>11142</v>
      </c>
      <c r="E110" s="23">
        <v>30858</v>
      </c>
      <c r="F110" s="23">
        <v>0</v>
      </c>
      <c r="G110" s="23">
        <v>30858</v>
      </c>
      <c r="H110" s="23"/>
      <c r="I110" s="23">
        <v>0</v>
      </c>
      <c r="J110" s="23">
        <v>0</v>
      </c>
      <c r="K110" s="23">
        <v>0</v>
      </c>
      <c r="L110" s="23">
        <v>0</v>
      </c>
      <c r="M110" s="23">
        <v>325</v>
      </c>
    </row>
    <row r="111" spans="1:16" outlineLevel="1" x14ac:dyDescent="0.2">
      <c r="A111" s="49" t="s">
        <v>191</v>
      </c>
      <c r="B111" s="10" t="s">
        <v>25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/>
      <c r="I111" s="23">
        <v>0</v>
      </c>
      <c r="J111" s="23">
        <v>0</v>
      </c>
      <c r="K111" s="23">
        <v>0</v>
      </c>
      <c r="L111" s="23">
        <v>0</v>
      </c>
      <c r="M111" s="23">
        <v>0</v>
      </c>
    </row>
    <row r="112" spans="1:16" outlineLevel="1" x14ac:dyDescent="0.2">
      <c r="A112" s="49" t="s">
        <v>192</v>
      </c>
      <c r="B112" s="10" t="s">
        <v>26</v>
      </c>
      <c r="C112" s="23">
        <v>5000</v>
      </c>
      <c r="D112" s="23">
        <v>16433</v>
      </c>
      <c r="E112" s="23">
        <v>-11433</v>
      </c>
      <c r="F112" s="23">
        <v>0</v>
      </c>
      <c r="G112" s="23">
        <v>-11433</v>
      </c>
      <c r="H112" s="23"/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"/>
    </row>
    <row r="113" spans="1:15" outlineLevel="1" x14ac:dyDescent="0.2">
      <c r="A113" s="49" t="s">
        <v>193</v>
      </c>
      <c r="B113" s="10" t="s">
        <v>27</v>
      </c>
      <c r="C113" s="23">
        <v>70400</v>
      </c>
      <c r="D113" s="23">
        <v>12479</v>
      </c>
      <c r="E113" s="23">
        <v>57921</v>
      </c>
      <c r="F113" s="23">
        <v>1550.59</v>
      </c>
      <c r="G113" s="23">
        <v>56370.41</v>
      </c>
      <c r="H113" s="23"/>
      <c r="I113" s="23">
        <v>4085</v>
      </c>
      <c r="J113" s="23">
        <v>1458</v>
      </c>
      <c r="K113" s="23">
        <v>257</v>
      </c>
      <c r="L113" s="23">
        <v>0</v>
      </c>
      <c r="M113" s="23">
        <v>0</v>
      </c>
      <c r="N113" s="2"/>
    </row>
    <row r="114" spans="1:15" outlineLevel="1" x14ac:dyDescent="0.2">
      <c r="A114" s="49" t="s">
        <v>194</v>
      </c>
      <c r="B114" s="10" t="s">
        <v>61</v>
      </c>
      <c r="C114" s="23">
        <v>30000</v>
      </c>
      <c r="D114" s="23">
        <v>2089</v>
      </c>
      <c r="E114" s="23">
        <v>27911</v>
      </c>
      <c r="F114" s="23">
        <v>1133.3800000000001</v>
      </c>
      <c r="G114" s="23">
        <v>26777.62</v>
      </c>
      <c r="H114" s="23"/>
      <c r="I114" s="23">
        <v>0</v>
      </c>
      <c r="J114" s="23">
        <v>6961</v>
      </c>
      <c r="K114" s="23">
        <v>560</v>
      </c>
      <c r="L114" s="23">
        <v>0</v>
      </c>
      <c r="M114" s="23">
        <v>0</v>
      </c>
      <c r="N114" s="2"/>
    </row>
    <row r="115" spans="1:15" outlineLevel="1" x14ac:dyDescent="0.2">
      <c r="A115" s="49" t="s">
        <v>195</v>
      </c>
      <c r="B115" s="10" t="s">
        <v>28</v>
      </c>
      <c r="C115" s="23">
        <v>23000</v>
      </c>
      <c r="D115" s="23">
        <v>1118</v>
      </c>
      <c r="E115" s="23">
        <v>21882</v>
      </c>
      <c r="F115" s="23">
        <v>0</v>
      </c>
      <c r="G115" s="23">
        <v>21882</v>
      </c>
      <c r="H115" s="23"/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"/>
    </row>
    <row r="116" spans="1:15" outlineLevel="1" x14ac:dyDescent="0.2">
      <c r="A116" s="49" t="s">
        <v>196</v>
      </c>
      <c r="B116" s="10" t="s">
        <v>29</v>
      </c>
      <c r="C116" s="23">
        <v>12499.999999999998</v>
      </c>
      <c r="D116" s="23">
        <v>2960</v>
      </c>
      <c r="E116" s="23">
        <v>9539.9999999999982</v>
      </c>
      <c r="F116" s="23">
        <v>0</v>
      </c>
      <c r="G116" s="23">
        <v>9539.9999999999982</v>
      </c>
      <c r="H116" s="23"/>
      <c r="I116" s="23">
        <v>0</v>
      </c>
      <c r="J116" s="23">
        <v>0</v>
      </c>
      <c r="K116" s="23">
        <v>63</v>
      </c>
      <c r="L116" s="23">
        <v>0</v>
      </c>
      <c r="M116" s="23">
        <v>0</v>
      </c>
      <c r="N116" s="2"/>
      <c r="O116" s="13"/>
    </row>
    <row r="117" spans="1:15" outlineLevel="1" x14ac:dyDescent="0.2">
      <c r="A117" s="49" t="s">
        <v>197</v>
      </c>
      <c r="B117" s="10" t="s">
        <v>30</v>
      </c>
      <c r="C117" s="23">
        <v>24999.999999999996</v>
      </c>
      <c r="D117" s="23">
        <v>538</v>
      </c>
      <c r="E117" s="23">
        <v>24461.999999999996</v>
      </c>
      <c r="F117" s="23">
        <v>1234.03</v>
      </c>
      <c r="G117" s="23">
        <v>23227.969999999998</v>
      </c>
      <c r="H117" s="23"/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O117" s="13"/>
    </row>
    <row r="118" spans="1:15" outlineLevel="1" x14ac:dyDescent="0.2">
      <c r="A118" s="49" t="s">
        <v>198</v>
      </c>
      <c r="B118" s="10" t="s">
        <v>31</v>
      </c>
      <c r="C118" s="23">
        <v>25000</v>
      </c>
      <c r="D118" s="23">
        <v>6257</v>
      </c>
      <c r="E118" s="23">
        <v>18743</v>
      </c>
      <c r="F118" s="23">
        <v>0</v>
      </c>
      <c r="G118" s="23">
        <v>18743</v>
      </c>
      <c r="H118" s="23"/>
      <c r="I118" s="23">
        <v>0</v>
      </c>
      <c r="J118" s="23">
        <v>0</v>
      </c>
      <c r="K118" s="23">
        <v>0</v>
      </c>
      <c r="L118" s="23">
        <v>0</v>
      </c>
      <c r="M118" s="23">
        <v>0</v>
      </c>
    </row>
    <row r="119" spans="1:15" outlineLevel="1" x14ac:dyDescent="0.2">
      <c r="A119" s="49" t="s">
        <v>199</v>
      </c>
      <c r="B119" s="10" t="s">
        <v>68</v>
      </c>
      <c r="C119" s="23">
        <v>90000</v>
      </c>
      <c r="D119" s="23">
        <v>62553</v>
      </c>
      <c r="E119" s="23">
        <v>27447</v>
      </c>
      <c r="F119" s="23">
        <v>55043.6</v>
      </c>
      <c r="G119" s="23">
        <v>-27596.6</v>
      </c>
      <c r="H119" s="23"/>
      <c r="I119" s="23">
        <v>260</v>
      </c>
      <c r="J119" s="23">
        <v>0</v>
      </c>
      <c r="K119" s="23">
        <v>0</v>
      </c>
      <c r="L119" s="23">
        <v>0</v>
      </c>
      <c r="M119" s="23">
        <v>0</v>
      </c>
    </row>
    <row r="120" spans="1:15" outlineLevel="1" x14ac:dyDescent="0.2">
      <c r="A120" s="49" t="s">
        <v>200</v>
      </c>
      <c r="B120" s="10" t="s">
        <v>32</v>
      </c>
      <c r="C120" s="23">
        <v>228758.99999999997</v>
      </c>
      <c r="D120" s="23">
        <v>82938</v>
      </c>
      <c r="E120" s="23">
        <v>145820.99999999997</v>
      </c>
      <c r="F120" s="23">
        <v>2233.11</v>
      </c>
      <c r="G120" s="23">
        <v>143587.88999999998</v>
      </c>
      <c r="H120" s="23"/>
      <c r="I120" s="23">
        <v>0</v>
      </c>
      <c r="J120" s="23">
        <v>11590</v>
      </c>
      <c r="K120" s="23">
        <v>0</v>
      </c>
      <c r="L120" s="23">
        <v>0</v>
      </c>
      <c r="M120" s="23">
        <v>0</v>
      </c>
      <c r="N120" s="2"/>
      <c r="O120" s="13"/>
    </row>
    <row r="121" spans="1:15" outlineLevel="1" x14ac:dyDescent="0.2">
      <c r="A121" s="49" t="s">
        <v>201</v>
      </c>
      <c r="B121" s="10" t="s">
        <v>33</v>
      </c>
      <c r="C121" s="23">
        <v>0</v>
      </c>
      <c r="D121" s="23">
        <v>346</v>
      </c>
      <c r="E121" s="23">
        <v>-346</v>
      </c>
      <c r="F121" s="23">
        <v>2108</v>
      </c>
      <c r="G121" s="23">
        <v>-2454</v>
      </c>
      <c r="H121" s="23"/>
      <c r="I121" s="23">
        <v>0</v>
      </c>
      <c r="J121" s="23">
        <v>0</v>
      </c>
      <c r="K121" s="23">
        <v>0</v>
      </c>
      <c r="L121" s="23">
        <v>0</v>
      </c>
      <c r="M121" s="23">
        <v>0</v>
      </c>
    </row>
    <row r="122" spans="1:15" outlineLevel="1" x14ac:dyDescent="0.2">
      <c r="A122" s="49" t="s">
        <v>238</v>
      </c>
      <c r="B122" s="10" t="s">
        <v>239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/>
      <c r="I122" s="23">
        <v>0</v>
      </c>
      <c r="J122" s="23">
        <v>0</v>
      </c>
      <c r="K122" s="23">
        <v>0</v>
      </c>
      <c r="L122" s="23">
        <v>0</v>
      </c>
      <c r="M122" s="23">
        <v>113</v>
      </c>
    </row>
    <row r="123" spans="1:15" outlineLevel="1" x14ac:dyDescent="0.2">
      <c r="A123" s="49" t="s">
        <v>202</v>
      </c>
      <c r="B123" s="10" t="s">
        <v>34</v>
      </c>
      <c r="C123" s="23">
        <v>4000.0000000000005</v>
      </c>
      <c r="D123" s="23">
        <v>1683</v>
      </c>
      <c r="E123" s="23">
        <v>2317.0000000000005</v>
      </c>
      <c r="F123" s="23">
        <v>0</v>
      </c>
      <c r="G123" s="23">
        <v>2317.0000000000005</v>
      </c>
      <c r="H123" s="23"/>
      <c r="I123" s="23">
        <v>67</v>
      </c>
      <c r="J123" s="23">
        <v>0</v>
      </c>
      <c r="K123" s="23">
        <v>0</v>
      </c>
      <c r="L123" s="23">
        <v>0</v>
      </c>
      <c r="M123" s="23">
        <v>0</v>
      </c>
    </row>
    <row r="124" spans="1:15" outlineLevel="1" x14ac:dyDescent="0.2">
      <c r="A124" s="49" t="s">
        <v>203</v>
      </c>
      <c r="B124" s="10" t="s">
        <v>35</v>
      </c>
      <c r="C124" s="23">
        <v>0</v>
      </c>
      <c r="D124" s="23">
        <v>593</v>
      </c>
      <c r="E124" s="23">
        <v>-593</v>
      </c>
      <c r="F124" s="23">
        <v>0</v>
      </c>
      <c r="G124" s="23">
        <v>-593</v>
      </c>
      <c r="H124" s="23"/>
      <c r="I124" s="23">
        <v>4714</v>
      </c>
      <c r="J124" s="23">
        <v>0</v>
      </c>
      <c r="K124" s="23">
        <v>16</v>
      </c>
      <c r="L124" s="23">
        <v>0</v>
      </c>
      <c r="M124" s="23">
        <v>0</v>
      </c>
    </row>
    <row r="125" spans="1:15" outlineLevel="1" x14ac:dyDescent="0.2">
      <c r="A125" s="49" t="s">
        <v>204</v>
      </c>
      <c r="B125" s="10" t="s">
        <v>36</v>
      </c>
      <c r="C125" s="23">
        <v>0</v>
      </c>
      <c r="D125" s="23">
        <v>1189</v>
      </c>
      <c r="E125" s="23">
        <v>-1189</v>
      </c>
      <c r="F125" s="23">
        <v>0</v>
      </c>
      <c r="G125" s="23">
        <v>-1189</v>
      </c>
      <c r="H125" s="23"/>
      <c r="I125" s="23">
        <v>335</v>
      </c>
      <c r="J125" s="23">
        <v>0</v>
      </c>
      <c r="K125" s="23">
        <v>31</v>
      </c>
      <c r="L125" s="23">
        <v>0</v>
      </c>
      <c r="M125" s="23">
        <v>0</v>
      </c>
      <c r="N125" s="2"/>
    </row>
    <row r="126" spans="1:15" outlineLevel="1" x14ac:dyDescent="0.2">
      <c r="A126" s="49" t="s">
        <v>205</v>
      </c>
      <c r="B126" s="10" t="s">
        <v>72</v>
      </c>
      <c r="C126" s="23">
        <v>0</v>
      </c>
      <c r="D126" s="23">
        <v>442</v>
      </c>
      <c r="E126" s="23">
        <v>-442</v>
      </c>
      <c r="F126" s="23">
        <v>0</v>
      </c>
      <c r="G126" s="23">
        <v>-442</v>
      </c>
      <c r="H126" s="23"/>
      <c r="I126" s="23">
        <v>0</v>
      </c>
      <c r="J126" s="23">
        <v>0</v>
      </c>
      <c r="K126" s="23">
        <v>0</v>
      </c>
      <c r="L126" s="23">
        <v>0</v>
      </c>
      <c r="M126" s="23">
        <v>0</v>
      </c>
    </row>
    <row r="127" spans="1:15" outlineLevel="1" x14ac:dyDescent="0.2">
      <c r="A127" s="49" t="s">
        <v>254</v>
      </c>
      <c r="B127" s="10" t="s">
        <v>255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/>
      <c r="I127" s="23">
        <v>0</v>
      </c>
      <c r="J127" s="23">
        <v>0</v>
      </c>
      <c r="K127" s="23">
        <v>0</v>
      </c>
      <c r="L127" s="23">
        <v>0</v>
      </c>
      <c r="M127" s="23">
        <v>0</v>
      </c>
    </row>
    <row r="128" spans="1:15" outlineLevel="1" x14ac:dyDescent="0.2">
      <c r="A128" s="49" t="s">
        <v>206</v>
      </c>
      <c r="B128" s="10" t="s">
        <v>175</v>
      </c>
      <c r="C128" s="23">
        <v>0</v>
      </c>
      <c r="D128" s="23">
        <v>863</v>
      </c>
      <c r="E128" s="23">
        <v>-863</v>
      </c>
      <c r="F128" s="23">
        <v>0</v>
      </c>
      <c r="G128" s="23">
        <v>-863</v>
      </c>
      <c r="H128" s="23"/>
      <c r="I128" s="23">
        <v>0</v>
      </c>
      <c r="J128" s="23">
        <v>0</v>
      </c>
      <c r="K128" s="23">
        <v>21</v>
      </c>
      <c r="L128" s="23">
        <v>0</v>
      </c>
      <c r="M128" s="23">
        <v>0</v>
      </c>
    </row>
    <row r="129" spans="1:18" outlineLevel="1" x14ac:dyDescent="0.2">
      <c r="A129" s="49" t="s">
        <v>207</v>
      </c>
      <c r="B129" s="10" t="s">
        <v>37</v>
      </c>
      <c r="C129" s="23">
        <v>15000</v>
      </c>
      <c r="D129" s="23">
        <v>612</v>
      </c>
      <c r="E129" s="23">
        <v>14388</v>
      </c>
      <c r="F129" s="23">
        <v>15650</v>
      </c>
      <c r="G129" s="23">
        <v>-1262</v>
      </c>
      <c r="H129" s="23"/>
      <c r="I129" s="23">
        <v>0</v>
      </c>
      <c r="J129" s="23">
        <v>72000</v>
      </c>
      <c r="K129" s="23">
        <v>0</v>
      </c>
      <c r="L129" s="23">
        <v>0</v>
      </c>
      <c r="M129" s="23">
        <v>0</v>
      </c>
    </row>
    <row r="130" spans="1:18" outlineLevel="1" x14ac:dyDescent="0.2">
      <c r="A130" s="48" t="s">
        <v>251</v>
      </c>
      <c r="B130" s="10" t="s">
        <v>250</v>
      </c>
      <c r="C130" s="23">
        <v>7500</v>
      </c>
      <c r="D130" s="23">
        <v>0</v>
      </c>
      <c r="E130" s="23">
        <v>7500</v>
      </c>
      <c r="F130" s="23">
        <v>0</v>
      </c>
      <c r="G130" s="23">
        <v>7500</v>
      </c>
      <c r="H130" s="23"/>
      <c r="I130" s="23">
        <v>0</v>
      </c>
      <c r="J130" s="23">
        <v>0</v>
      </c>
      <c r="K130" s="23">
        <v>0</v>
      </c>
      <c r="L130" s="23">
        <v>0</v>
      </c>
      <c r="M130" s="23">
        <v>0</v>
      </c>
    </row>
    <row r="131" spans="1:18" outlineLevel="1" x14ac:dyDescent="0.2">
      <c r="A131" s="49" t="s">
        <v>208</v>
      </c>
      <c r="B131" s="10" t="s">
        <v>38</v>
      </c>
      <c r="C131" s="23">
        <v>9000</v>
      </c>
      <c r="D131" s="23">
        <v>10892</v>
      </c>
      <c r="E131" s="23">
        <v>-1892</v>
      </c>
      <c r="F131" s="23">
        <v>0</v>
      </c>
      <c r="G131" s="23">
        <v>-1892</v>
      </c>
      <c r="H131" s="23"/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3"/>
    </row>
    <row r="132" spans="1:18" outlineLevel="1" x14ac:dyDescent="0.2">
      <c r="A132" s="49" t="s">
        <v>209</v>
      </c>
      <c r="B132" s="10" t="s">
        <v>39</v>
      </c>
      <c r="C132" s="23">
        <v>85000</v>
      </c>
      <c r="D132" s="23">
        <v>39794</v>
      </c>
      <c r="E132" s="23">
        <v>45206</v>
      </c>
      <c r="F132" s="23">
        <v>50119.839999999997</v>
      </c>
      <c r="G132" s="23">
        <v>-4913.8399999999965</v>
      </c>
      <c r="H132" s="23"/>
      <c r="I132" s="23">
        <v>0</v>
      </c>
      <c r="J132" s="23">
        <v>0</v>
      </c>
      <c r="K132" s="23">
        <v>0</v>
      </c>
      <c r="L132" s="23">
        <v>0</v>
      </c>
      <c r="M132" s="23">
        <v>0</v>
      </c>
    </row>
    <row r="133" spans="1:18" outlineLevel="1" x14ac:dyDescent="0.2">
      <c r="A133" s="49" t="s">
        <v>210</v>
      </c>
      <c r="B133" s="10" t="s">
        <v>40</v>
      </c>
      <c r="C133" s="23">
        <v>8000.0000000000009</v>
      </c>
      <c r="D133" s="23">
        <v>1666</v>
      </c>
      <c r="E133" s="23">
        <v>6334.0000000000009</v>
      </c>
      <c r="F133" s="23">
        <v>407.95</v>
      </c>
      <c r="G133" s="23">
        <v>5926.0500000000011</v>
      </c>
      <c r="H133" s="23"/>
      <c r="I133" s="23">
        <v>0</v>
      </c>
      <c r="J133" s="23">
        <v>0</v>
      </c>
      <c r="K133" s="23">
        <v>0</v>
      </c>
      <c r="L133" s="23">
        <v>0</v>
      </c>
      <c r="M133" s="23">
        <v>0</v>
      </c>
    </row>
    <row r="134" spans="1:18" outlineLevel="1" x14ac:dyDescent="0.2">
      <c r="A134" s="49" t="s">
        <v>211</v>
      </c>
      <c r="B134" s="10" t="s">
        <v>64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/>
      <c r="I134" s="23">
        <v>0</v>
      </c>
      <c r="J134" s="23">
        <v>0</v>
      </c>
      <c r="K134" s="23">
        <v>0</v>
      </c>
      <c r="L134" s="23">
        <v>0</v>
      </c>
      <c r="M134" s="23">
        <v>0</v>
      </c>
    </row>
    <row r="135" spans="1:18" outlineLevel="1" x14ac:dyDescent="0.2">
      <c r="A135" s="49" t="s">
        <v>212</v>
      </c>
      <c r="B135" s="10" t="s">
        <v>41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/>
      <c r="I135" s="23">
        <v>0</v>
      </c>
      <c r="J135" s="23">
        <v>0</v>
      </c>
      <c r="K135" s="23">
        <v>0</v>
      </c>
      <c r="L135" s="23">
        <v>0</v>
      </c>
      <c r="M135" s="23">
        <v>0</v>
      </c>
    </row>
    <row r="136" spans="1:18" outlineLevel="1" x14ac:dyDescent="0.2">
      <c r="A136" s="49" t="s">
        <v>213</v>
      </c>
      <c r="B136" s="10" t="s">
        <v>74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/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"/>
    </row>
    <row r="137" spans="1:18" outlineLevel="1" x14ac:dyDescent="0.2">
      <c r="A137" s="49" t="s">
        <v>264</v>
      </c>
      <c r="B137" s="10" t="s">
        <v>265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/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"/>
    </row>
    <row r="138" spans="1:18" outlineLevel="1" x14ac:dyDescent="0.2">
      <c r="A138" s="49" t="s">
        <v>214</v>
      </c>
      <c r="B138" s="10" t="s">
        <v>42</v>
      </c>
      <c r="C138" s="23">
        <v>18500</v>
      </c>
      <c r="D138" s="23">
        <v>14930</v>
      </c>
      <c r="E138" s="23">
        <v>3570</v>
      </c>
      <c r="F138" s="23">
        <v>385.46</v>
      </c>
      <c r="G138" s="23">
        <v>3184.54</v>
      </c>
      <c r="H138" s="23"/>
      <c r="I138" s="23">
        <v>6249</v>
      </c>
      <c r="J138" s="23">
        <v>134</v>
      </c>
      <c r="K138" s="23">
        <v>0</v>
      </c>
      <c r="L138" s="23">
        <v>0</v>
      </c>
      <c r="M138" s="23">
        <v>312</v>
      </c>
      <c r="N138" s="2"/>
    </row>
    <row r="139" spans="1:18" outlineLevel="1" x14ac:dyDescent="0.2">
      <c r="A139" s="49" t="s">
        <v>215</v>
      </c>
      <c r="B139" s="10" t="s">
        <v>43</v>
      </c>
      <c r="C139" s="23">
        <v>160000</v>
      </c>
      <c r="D139" s="23">
        <v>19318</v>
      </c>
      <c r="E139" s="23">
        <v>140682</v>
      </c>
      <c r="F139" s="23">
        <v>692.04</v>
      </c>
      <c r="G139" s="23">
        <v>139989.96</v>
      </c>
      <c r="H139" s="23"/>
      <c r="I139" s="23">
        <v>4359</v>
      </c>
      <c r="J139" s="23">
        <v>6908</v>
      </c>
      <c r="K139" s="23">
        <v>0</v>
      </c>
      <c r="L139" s="23">
        <v>0</v>
      </c>
      <c r="M139" s="23">
        <v>4231</v>
      </c>
      <c r="N139" s="2"/>
    </row>
    <row r="140" spans="1:18" outlineLevel="1" x14ac:dyDescent="0.2">
      <c r="A140" s="49" t="s">
        <v>216</v>
      </c>
      <c r="B140" s="10" t="s">
        <v>44</v>
      </c>
      <c r="C140" s="23">
        <v>23250</v>
      </c>
      <c r="D140" s="23">
        <v>3318</v>
      </c>
      <c r="E140" s="23">
        <v>19932</v>
      </c>
      <c r="F140" s="23">
        <v>0</v>
      </c>
      <c r="G140" s="23">
        <v>19932</v>
      </c>
      <c r="H140" s="23"/>
      <c r="I140" s="23">
        <v>-462</v>
      </c>
      <c r="J140" s="23">
        <v>0</v>
      </c>
      <c r="K140" s="23">
        <v>0</v>
      </c>
      <c r="L140" s="23">
        <v>0</v>
      </c>
      <c r="M140" s="23">
        <v>16013</v>
      </c>
      <c r="N140" s="2"/>
      <c r="R140" s="2"/>
    </row>
    <row r="141" spans="1:18" outlineLevel="1" x14ac:dyDescent="0.2">
      <c r="A141" s="49" t="s">
        <v>217</v>
      </c>
      <c r="B141" s="10" t="s">
        <v>45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/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"/>
    </row>
    <row r="142" spans="1:18" outlineLevel="1" x14ac:dyDescent="0.2">
      <c r="A142" s="49" t="s">
        <v>218</v>
      </c>
      <c r="B142" s="10" t="s">
        <v>46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/>
      <c r="I142" s="23">
        <v>110857</v>
      </c>
      <c r="J142" s="23">
        <v>0</v>
      </c>
      <c r="K142" s="23">
        <v>0</v>
      </c>
      <c r="L142" s="23">
        <v>0</v>
      </c>
      <c r="M142" s="23">
        <v>0</v>
      </c>
    </row>
    <row r="143" spans="1:18" outlineLevel="1" x14ac:dyDescent="0.2">
      <c r="A143" s="49" t="s">
        <v>219</v>
      </c>
      <c r="B143" s="10" t="s">
        <v>47</v>
      </c>
      <c r="C143" s="23">
        <v>85000</v>
      </c>
      <c r="D143" s="23">
        <v>80687</v>
      </c>
      <c r="E143" s="23">
        <v>4313</v>
      </c>
      <c r="F143" s="23">
        <v>0</v>
      </c>
      <c r="G143" s="23">
        <v>4313</v>
      </c>
      <c r="H143" s="23"/>
      <c r="I143" s="23">
        <v>0</v>
      </c>
      <c r="J143" s="23">
        <v>0</v>
      </c>
      <c r="K143" s="23">
        <v>0</v>
      </c>
      <c r="L143" s="23">
        <v>0</v>
      </c>
      <c r="M143" s="23">
        <v>195</v>
      </c>
      <c r="N143" s="2"/>
    </row>
    <row r="144" spans="1:18" outlineLevel="1" x14ac:dyDescent="0.2">
      <c r="A144" s="49" t="s">
        <v>220</v>
      </c>
      <c r="B144" s="10" t="s">
        <v>48</v>
      </c>
      <c r="C144" s="23">
        <v>136353</v>
      </c>
      <c r="D144" s="23">
        <v>143738</v>
      </c>
      <c r="E144" s="23">
        <v>-7385</v>
      </c>
      <c r="F144" s="23">
        <v>0</v>
      </c>
      <c r="G144" s="23">
        <v>-7385</v>
      </c>
      <c r="H144" s="23"/>
      <c r="I144" s="23">
        <v>0</v>
      </c>
      <c r="J144" s="23">
        <v>0</v>
      </c>
      <c r="K144" s="23">
        <v>269</v>
      </c>
      <c r="L144" s="23">
        <v>0</v>
      </c>
      <c r="M144" s="23">
        <v>0</v>
      </c>
      <c r="N144" s="2"/>
      <c r="O144" s="13"/>
    </row>
    <row r="145" spans="1:19" outlineLevel="1" x14ac:dyDescent="0.2">
      <c r="A145" s="49" t="s">
        <v>221</v>
      </c>
      <c r="B145" s="10" t="s">
        <v>49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/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"/>
      <c r="O145" s="13"/>
    </row>
    <row r="146" spans="1:19" outlineLevel="1" x14ac:dyDescent="0.2">
      <c r="A146" s="49" t="s">
        <v>222</v>
      </c>
      <c r="B146" s="10" t="s">
        <v>50</v>
      </c>
      <c r="C146" s="23">
        <v>20000</v>
      </c>
      <c r="D146" s="23">
        <v>6774</v>
      </c>
      <c r="E146" s="23">
        <v>13226</v>
      </c>
      <c r="F146" s="23">
        <v>0</v>
      </c>
      <c r="G146" s="23">
        <v>13226</v>
      </c>
      <c r="H146" s="23"/>
      <c r="I146" s="23">
        <v>0</v>
      </c>
      <c r="J146" s="23">
        <v>0</v>
      </c>
      <c r="K146" s="23">
        <v>0</v>
      </c>
      <c r="L146" s="23">
        <v>0</v>
      </c>
      <c r="M146" s="23">
        <v>0</v>
      </c>
    </row>
    <row r="147" spans="1:19" outlineLevel="1" x14ac:dyDescent="0.2">
      <c r="A147" s="49" t="s">
        <v>223</v>
      </c>
      <c r="B147" s="10" t="s">
        <v>51</v>
      </c>
      <c r="C147" s="23">
        <v>1000.0000000000001</v>
      </c>
      <c r="D147" s="23">
        <v>3108</v>
      </c>
      <c r="E147" s="23">
        <v>-2108</v>
      </c>
      <c r="F147" s="23">
        <v>0</v>
      </c>
      <c r="G147" s="23">
        <v>-2108</v>
      </c>
      <c r="H147" s="23"/>
      <c r="I147" s="23">
        <v>22461</v>
      </c>
      <c r="J147" s="23">
        <v>0</v>
      </c>
      <c r="K147" s="23">
        <v>0</v>
      </c>
      <c r="L147" s="23">
        <v>0</v>
      </c>
      <c r="M147" s="23">
        <v>0</v>
      </c>
      <c r="N147" s="2"/>
    </row>
    <row r="148" spans="1:19" outlineLevel="1" x14ac:dyDescent="0.2">
      <c r="A148" s="49" t="s">
        <v>224</v>
      </c>
      <c r="B148" s="10" t="s">
        <v>52</v>
      </c>
      <c r="C148" s="23">
        <v>2000.0000000000002</v>
      </c>
      <c r="D148" s="23">
        <v>614</v>
      </c>
      <c r="E148" s="23">
        <v>1386.0000000000002</v>
      </c>
      <c r="F148" s="23">
        <v>2390.5500000000002</v>
      </c>
      <c r="G148" s="23">
        <v>-1004.55</v>
      </c>
      <c r="H148" s="23"/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"/>
    </row>
    <row r="149" spans="1:19" outlineLevel="1" x14ac:dyDescent="0.2">
      <c r="A149" s="49" t="s">
        <v>225</v>
      </c>
      <c r="B149" s="10" t="s">
        <v>53</v>
      </c>
      <c r="C149" s="23">
        <v>13000.000000000002</v>
      </c>
      <c r="D149" s="23">
        <v>3254</v>
      </c>
      <c r="E149" s="23">
        <v>9746.0000000000018</v>
      </c>
      <c r="F149" s="23">
        <v>0</v>
      </c>
      <c r="G149" s="23">
        <v>9746.0000000000018</v>
      </c>
      <c r="H149" s="23"/>
      <c r="I149" s="23">
        <v>23</v>
      </c>
      <c r="J149" s="23">
        <v>0</v>
      </c>
      <c r="K149" s="23">
        <v>0</v>
      </c>
      <c r="L149" s="23">
        <v>0</v>
      </c>
      <c r="M149" s="23">
        <v>0</v>
      </c>
      <c r="N149" s="2"/>
    </row>
    <row r="150" spans="1:19" outlineLevel="1" x14ac:dyDescent="0.2">
      <c r="A150" s="49" t="s">
        <v>226</v>
      </c>
      <c r="B150" s="10" t="s">
        <v>62</v>
      </c>
      <c r="C150" s="23">
        <v>500.00000000000006</v>
      </c>
      <c r="D150" s="23">
        <v>37</v>
      </c>
      <c r="E150" s="23">
        <v>463.00000000000006</v>
      </c>
      <c r="F150" s="23">
        <v>0</v>
      </c>
      <c r="G150" s="23">
        <v>463.00000000000006</v>
      </c>
      <c r="H150" s="23"/>
      <c r="I150" s="23">
        <v>170</v>
      </c>
      <c r="J150" s="23">
        <v>0</v>
      </c>
      <c r="K150" s="23">
        <v>0</v>
      </c>
      <c r="L150" s="23">
        <v>0</v>
      </c>
      <c r="M150" s="23">
        <v>0</v>
      </c>
      <c r="N150" s="2"/>
    </row>
    <row r="151" spans="1:19" outlineLevel="1" x14ac:dyDescent="0.2">
      <c r="A151" s="49" t="s">
        <v>227</v>
      </c>
      <c r="B151" s="10" t="s">
        <v>54</v>
      </c>
      <c r="C151" s="23">
        <v>20000</v>
      </c>
      <c r="D151" s="23">
        <v>6861</v>
      </c>
      <c r="E151" s="23">
        <v>13139</v>
      </c>
      <c r="F151" s="23">
        <v>0</v>
      </c>
      <c r="G151" s="23">
        <v>13139</v>
      </c>
      <c r="H151" s="23"/>
      <c r="I151" s="23">
        <v>130</v>
      </c>
      <c r="J151" s="23">
        <v>0</v>
      </c>
      <c r="K151" s="23">
        <v>0</v>
      </c>
      <c r="L151" s="23">
        <v>0</v>
      </c>
      <c r="M151" s="23">
        <v>0</v>
      </c>
      <c r="O151" s="3"/>
    </row>
    <row r="152" spans="1:19" outlineLevel="1" x14ac:dyDescent="0.2">
      <c r="A152" s="49" t="s">
        <v>228</v>
      </c>
      <c r="B152" s="10" t="s">
        <v>66</v>
      </c>
      <c r="C152" s="23">
        <v>918</v>
      </c>
      <c r="D152" s="23">
        <v>0</v>
      </c>
      <c r="E152" s="23">
        <v>918</v>
      </c>
      <c r="F152" s="23">
        <v>0</v>
      </c>
      <c r="G152" s="23">
        <v>918</v>
      </c>
      <c r="H152" s="23"/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O152" s="3"/>
    </row>
    <row r="153" spans="1:19" outlineLevel="1" x14ac:dyDescent="0.2">
      <c r="A153" s="49" t="s">
        <v>229</v>
      </c>
      <c r="B153" s="10" t="s">
        <v>55</v>
      </c>
      <c r="C153" s="23">
        <v>16000.000000000002</v>
      </c>
      <c r="D153" s="23">
        <v>2069</v>
      </c>
      <c r="E153" s="23">
        <v>13931.000000000002</v>
      </c>
      <c r="F153" s="23">
        <v>14778.67</v>
      </c>
      <c r="G153" s="23">
        <v>-847.66999999999825</v>
      </c>
      <c r="H153" s="23"/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O153" s="3"/>
    </row>
    <row r="154" spans="1:19" outlineLevel="1" x14ac:dyDescent="0.2">
      <c r="A154" s="49" t="s">
        <v>266</v>
      </c>
      <c r="B154" s="10" t="s">
        <v>267</v>
      </c>
      <c r="C154" s="23">
        <v>1500</v>
      </c>
      <c r="D154" s="23">
        <v>5000</v>
      </c>
      <c r="E154" s="23">
        <v>-3500</v>
      </c>
      <c r="F154" s="23">
        <v>0</v>
      </c>
      <c r="G154" s="23">
        <v>-3500</v>
      </c>
      <c r="H154" s="23"/>
      <c r="I154" s="23">
        <v>347</v>
      </c>
      <c r="J154" s="23">
        <v>0</v>
      </c>
      <c r="K154" s="23">
        <v>0</v>
      </c>
      <c r="L154" s="23">
        <v>0</v>
      </c>
      <c r="M154" s="23">
        <v>0</v>
      </c>
      <c r="O154" s="3"/>
    </row>
    <row r="155" spans="1:19" outlineLevel="1" x14ac:dyDescent="0.2">
      <c r="A155" s="49" t="s">
        <v>230</v>
      </c>
      <c r="B155" s="10" t="s">
        <v>56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/>
      <c r="I155" s="23">
        <v>5589</v>
      </c>
      <c r="J155" s="23">
        <v>0</v>
      </c>
      <c r="K155" s="23">
        <v>0</v>
      </c>
      <c r="L155" s="23">
        <v>0</v>
      </c>
      <c r="M155" s="23">
        <v>81</v>
      </c>
      <c r="O155" s="3"/>
    </row>
    <row r="156" spans="1:19" outlineLevel="1" x14ac:dyDescent="0.2">
      <c r="A156" s="49" t="s">
        <v>231</v>
      </c>
      <c r="B156" s="10" t="s">
        <v>69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/>
      <c r="I156" s="23">
        <v>2500</v>
      </c>
      <c r="J156" s="23">
        <v>0</v>
      </c>
      <c r="K156" s="23">
        <v>0</v>
      </c>
      <c r="L156" s="23">
        <v>0</v>
      </c>
      <c r="M156" s="23">
        <v>0</v>
      </c>
      <c r="O156" s="3"/>
    </row>
    <row r="157" spans="1:19" outlineLevel="1" x14ac:dyDescent="0.2">
      <c r="A157" s="49" t="s">
        <v>260</v>
      </c>
      <c r="B157" s="10" t="s">
        <v>261</v>
      </c>
      <c r="C157" s="23">
        <v>46000.000000000007</v>
      </c>
      <c r="D157" s="23">
        <v>10693</v>
      </c>
      <c r="E157" s="23">
        <v>35307.000000000007</v>
      </c>
      <c r="F157" s="23">
        <v>0</v>
      </c>
      <c r="G157" s="23">
        <v>35307.000000000007</v>
      </c>
      <c r="H157" s="23"/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O157" s="3"/>
    </row>
    <row r="158" spans="1:19" outlineLevel="1" x14ac:dyDescent="0.2">
      <c r="A158" s="49" t="s">
        <v>240</v>
      </c>
      <c r="B158" s="10" t="s">
        <v>241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/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O158" s="3"/>
    </row>
    <row r="159" spans="1:19" outlineLevel="1" x14ac:dyDescent="0.2">
      <c r="A159" s="49" t="s">
        <v>232</v>
      </c>
      <c r="B159" s="10" t="s">
        <v>242</v>
      </c>
      <c r="C159" s="23">
        <v>518580</v>
      </c>
      <c r="D159" s="23">
        <v>0</v>
      </c>
      <c r="E159" s="23">
        <v>518580</v>
      </c>
      <c r="F159" s="23">
        <v>0</v>
      </c>
      <c r="G159" s="23">
        <v>518580</v>
      </c>
      <c r="H159" s="23"/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P159" s="3"/>
    </row>
    <row r="160" spans="1:19" outlineLevel="1" x14ac:dyDescent="0.2">
      <c r="A160" s="49" t="s">
        <v>233</v>
      </c>
      <c r="B160" s="10" t="s">
        <v>243</v>
      </c>
      <c r="C160" s="23">
        <v>0</v>
      </c>
      <c r="D160" s="23">
        <v>5471</v>
      </c>
      <c r="E160" s="23">
        <v>-5471</v>
      </c>
      <c r="F160" s="23">
        <v>0</v>
      </c>
      <c r="G160" s="23">
        <v>-5471</v>
      </c>
      <c r="H160" s="23"/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"/>
      <c r="O160" s="3"/>
      <c r="P160" s="3"/>
      <c r="S160" s="39"/>
    </row>
    <row r="161" spans="1:19" outlineLevel="1" x14ac:dyDescent="0.2">
      <c r="A161" s="49" t="s">
        <v>234</v>
      </c>
      <c r="B161" s="10" t="s">
        <v>245</v>
      </c>
      <c r="C161" s="23">
        <v>2500</v>
      </c>
      <c r="D161" s="23">
        <v>2303</v>
      </c>
      <c r="E161" s="23">
        <v>197</v>
      </c>
      <c r="F161" s="23">
        <v>0</v>
      </c>
      <c r="G161" s="23">
        <v>197</v>
      </c>
      <c r="H161" s="23"/>
      <c r="I161" s="23">
        <v>0</v>
      </c>
      <c r="J161" s="23">
        <v>0</v>
      </c>
      <c r="K161" s="23">
        <v>1545</v>
      </c>
      <c r="L161" s="23">
        <v>0</v>
      </c>
      <c r="M161" s="23">
        <v>0</v>
      </c>
      <c r="N161" s="2"/>
      <c r="O161" s="3"/>
      <c r="P161" s="3"/>
      <c r="S161" s="39"/>
    </row>
    <row r="162" spans="1:19" outlineLevel="1" x14ac:dyDescent="0.2">
      <c r="A162" s="49" t="s">
        <v>235</v>
      </c>
      <c r="B162" s="10" t="s">
        <v>246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/>
      <c r="I162" s="23">
        <v>0</v>
      </c>
      <c r="J162" s="23">
        <v>0</v>
      </c>
      <c r="K162" s="23">
        <v>832</v>
      </c>
      <c r="L162" s="23">
        <v>0</v>
      </c>
      <c r="M162" s="23">
        <v>0</v>
      </c>
      <c r="N162" s="2"/>
      <c r="O162" s="3"/>
      <c r="P162" s="3"/>
      <c r="S162" s="39"/>
    </row>
    <row r="163" spans="1:19" outlineLevel="1" x14ac:dyDescent="0.2">
      <c r="A163" s="49" t="s">
        <v>262</v>
      </c>
      <c r="B163" s="10" t="s">
        <v>263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/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"/>
    </row>
    <row r="164" spans="1:19" outlineLevel="1" x14ac:dyDescent="0.2">
      <c r="A164" s="49" t="s">
        <v>236</v>
      </c>
      <c r="B164" s="9" t="s">
        <v>244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/>
      <c r="I164" s="23">
        <v>1000</v>
      </c>
      <c r="J164" s="23">
        <v>0</v>
      </c>
      <c r="K164" s="23">
        <v>0</v>
      </c>
      <c r="L164" s="23">
        <v>0</v>
      </c>
      <c r="M164" s="23">
        <v>0</v>
      </c>
      <c r="N164" s="2"/>
    </row>
    <row r="165" spans="1:19" ht="15" customHeight="1" outlineLevel="1" x14ac:dyDescent="0.2">
      <c r="A165" s="49" t="s">
        <v>237</v>
      </c>
      <c r="B165" s="9" t="s">
        <v>63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/>
      <c r="I165" s="23">
        <v>24332</v>
      </c>
      <c r="J165" s="23">
        <v>0</v>
      </c>
      <c r="K165" s="23">
        <v>0</v>
      </c>
      <c r="L165" s="23">
        <v>0</v>
      </c>
      <c r="M165" s="23">
        <v>0</v>
      </c>
      <c r="N165" s="2"/>
    </row>
    <row r="166" spans="1:19" s="40" customFormat="1" outlineLevel="1" x14ac:dyDescent="0.2">
      <c r="A166" s="32"/>
      <c r="B166" s="10" t="s">
        <v>57</v>
      </c>
      <c r="C166" s="24">
        <f>SUM(C92:C165)</f>
        <v>2226392</v>
      </c>
      <c r="D166" s="24">
        <f>SUM(D92:D165)</f>
        <v>712006</v>
      </c>
      <c r="E166" s="24">
        <f>C166-D166</f>
        <v>1514386</v>
      </c>
      <c r="F166" s="24">
        <f>SUM(F92:F165)</f>
        <v>184790.17</v>
      </c>
      <c r="G166" s="24">
        <f t="shared" ref="G166" si="41">E166-F166</f>
        <v>1329595.83</v>
      </c>
      <c r="H166" s="24"/>
      <c r="I166" s="24">
        <f>SUM(I92:I165)</f>
        <v>230899</v>
      </c>
      <c r="J166" s="24">
        <f>SUM(J92:J165)</f>
        <v>99051</v>
      </c>
      <c r="K166" s="24">
        <f>SUM(K92:K165)</f>
        <v>3739</v>
      </c>
      <c r="L166" s="24">
        <f>SUM(L92:L165)</f>
        <v>0</v>
      </c>
      <c r="M166" s="24">
        <f>SUM(M92:M165)</f>
        <v>22588</v>
      </c>
    </row>
    <row r="167" spans="1:19" outlineLevel="1" x14ac:dyDescent="0.2">
      <c r="B167" s="4" t="s">
        <v>58</v>
      </c>
    </row>
    <row r="168" spans="1:19" ht="20.65" customHeight="1" outlineLevel="1" x14ac:dyDescent="0.2">
      <c r="A168" s="52" t="s">
        <v>249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9" ht="13.5" customHeight="1" outlineLevel="1" x14ac:dyDescent="0.2">
      <c r="A169" s="52" t="s">
        <v>269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15"/>
    </row>
    <row r="170" spans="1:19" outlineLevel="1" x14ac:dyDescent="0.2">
      <c r="A170" s="56" t="s">
        <v>59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15"/>
    </row>
    <row r="171" spans="1:19" outlineLevel="1" x14ac:dyDescent="0.2">
      <c r="A171" s="52" t="s">
        <v>1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9" ht="13.5" outlineLevel="1" thickBot="1" x14ac:dyDescent="0.25">
      <c r="A172" s="5"/>
      <c r="B172" s="28"/>
      <c r="C172" s="16"/>
      <c r="D172" s="16"/>
      <c r="E172" s="34"/>
      <c r="F172" s="17"/>
      <c r="G172" s="17"/>
      <c r="H172" s="17"/>
      <c r="I172" s="16"/>
      <c r="J172" s="16"/>
      <c r="K172" s="16"/>
      <c r="L172" s="16"/>
      <c r="M172" s="16"/>
    </row>
    <row r="173" spans="1:19" ht="13.5" outlineLevel="1" thickBot="1" x14ac:dyDescent="0.25">
      <c r="A173" s="29"/>
      <c r="B173" s="30"/>
      <c r="C173" s="35" t="s">
        <v>2</v>
      </c>
      <c r="D173" s="18"/>
      <c r="E173" s="18"/>
      <c r="F173" s="18"/>
      <c r="G173" s="36"/>
      <c r="H173" s="37"/>
      <c r="I173" s="53" t="s">
        <v>3</v>
      </c>
      <c r="J173" s="54"/>
      <c r="K173" s="54"/>
      <c r="L173" s="54"/>
      <c r="M173" s="55"/>
    </row>
    <row r="174" spans="1:19" ht="26.25" outlineLevel="1" thickBot="1" x14ac:dyDescent="0.25">
      <c r="A174" s="31" t="s">
        <v>4</v>
      </c>
      <c r="B174" s="31" t="s">
        <v>5</v>
      </c>
      <c r="C174" s="19" t="s">
        <v>6</v>
      </c>
      <c r="D174" s="20" t="s">
        <v>7</v>
      </c>
      <c r="E174" s="20" t="s">
        <v>8</v>
      </c>
      <c r="F174" s="20" t="s">
        <v>9</v>
      </c>
      <c r="G174" s="21" t="s">
        <v>10</v>
      </c>
      <c r="H174" s="38"/>
      <c r="I174" s="19" t="s">
        <v>11</v>
      </c>
      <c r="J174" s="22" t="s">
        <v>70</v>
      </c>
      <c r="K174" s="20" t="s">
        <v>12</v>
      </c>
      <c r="L174" s="22" t="s">
        <v>13</v>
      </c>
      <c r="M174" s="22" t="s">
        <v>14</v>
      </c>
      <c r="N174" s="1"/>
      <c r="P174" s="7"/>
    </row>
    <row r="175" spans="1:19" outlineLevel="1" x14ac:dyDescent="0.2">
      <c r="A175" s="9" t="s">
        <v>176</v>
      </c>
      <c r="B175" s="10" t="s">
        <v>15</v>
      </c>
      <c r="C175" s="23">
        <f>SUMIF($A$8:$A$81,$A175,C$8:C$81)-SUMIF($A$92:$A$165,$A175,C$92:C$165)</f>
        <v>0</v>
      </c>
      <c r="D175" s="23">
        <f>SUMIF($A$8:$A$81,$A175,D$8:D$81)-SUMIF($A$92:$A$165,$A175,D$92:D$165)</f>
        <v>21766</v>
      </c>
      <c r="E175" s="23">
        <f>SUMIF($A$8:$A$81,$A175,E$8:E$81)-SUMIF($A$92:$A$165,$A175,E$92:E$165)</f>
        <v>-21766</v>
      </c>
      <c r="F175" s="23">
        <f>SUMIF($A$8:$A$81,$A175,F$8:F$81)-SUMIF($A$92:$A$165,$A175,F$92:F$165)</f>
        <v>0</v>
      </c>
      <c r="G175" s="23">
        <f t="shared" ref="G175" si="42">E175-F175</f>
        <v>-21766</v>
      </c>
      <c r="H175" s="23"/>
      <c r="I175" s="23">
        <f>SUMIF($A$8:$A$81,$A175,I$8:I$81)-SUMIF($A$92:$A$165,$A175,I$92:I$165)</f>
        <v>0</v>
      </c>
      <c r="J175" s="23">
        <f>SUMIF($A$8:$A$81,$A175,J$8:J$81)-SUMIF($A$92:$A$165,$A175,J$92:J$165)</f>
        <v>0</v>
      </c>
      <c r="K175" s="23">
        <f>SUMIF($A$8:$A$81,$A175,K$8:K$81)-SUMIF($A$92:$A$165,$A175,K$92:K$165)</f>
        <v>35</v>
      </c>
      <c r="L175" s="23">
        <f>SUMIF($A$8:$A$81,$A175,L$8:L$81)-SUMIF($A$92:$A$165,$A175,L$92:L$165)</f>
        <v>0</v>
      </c>
      <c r="M175" s="23">
        <f>SUMIF($A$8:$A$81,$A175,M$8:M$81)-SUMIF($A$92:$A$165,$A175,M$92:M$165)</f>
        <v>0</v>
      </c>
      <c r="N175" s="2"/>
      <c r="P175" s="8"/>
    </row>
    <row r="176" spans="1:19" outlineLevel="1" x14ac:dyDescent="0.2">
      <c r="A176" s="9" t="s">
        <v>177</v>
      </c>
      <c r="B176" s="10" t="s">
        <v>16</v>
      </c>
      <c r="C176" s="23">
        <f t="shared" ref="C176:F207" si="43">SUMIF($A$8:$A$81,$A176,C$8:C$81)-SUMIF($A$92:$A$165,$A176,C$92:C$165)</f>
        <v>0</v>
      </c>
      <c r="D176" s="23">
        <f t="shared" si="43"/>
        <v>0</v>
      </c>
      <c r="E176" s="23">
        <f t="shared" si="43"/>
        <v>0</v>
      </c>
      <c r="F176" s="23">
        <f t="shared" si="43"/>
        <v>0</v>
      </c>
      <c r="G176" s="23">
        <f t="shared" ref="G176:G239" si="44">E176-F176</f>
        <v>0</v>
      </c>
      <c r="H176" s="23"/>
      <c r="I176" s="23">
        <f t="shared" ref="I176:M207" si="45">SUMIF($A$8:$A$81,$A176,I$8:I$81)-SUMIF($A$92:$A$165,$A176,I$92:I$165)</f>
        <v>0</v>
      </c>
      <c r="J176" s="23">
        <f t="shared" si="45"/>
        <v>0</v>
      </c>
      <c r="K176" s="23">
        <f t="shared" si="45"/>
        <v>0</v>
      </c>
      <c r="L176" s="23">
        <f t="shared" si="45"/>
        <v>0</v>
      </c>
      <c r="M176" s="23">
        <f t="shared" si="45"/>
        <v>0</v>
      </c>
      <c r="P176" s="8"/>
    </row>
    <row r="177" spans="1:16" outlineLevel="1" x14ac:dyDescent="0.2">
      <c r="A177" s="48" t="s">
        <v>247</v>
      </c>
      <c r="B177" s="10" t="s">
        <v>248</v>
      </c>
      <c r="C177" s="23">
        <f t="shared" si="43"/>
        <v>0</v>
      </c>
      <c r="D177" s="23">
        <f t="shared" si="43"/>
        <v>0</v>
      </c>
      <c r="E177" s="23">
        <f t="shared" si="43"/>
        <v>0</v>
      </c>
      <c r="F177" s="23">
        <f t="shared" si="43"/>
        <v>0</v>
      </c>
      <c r="G177" s="23">
        <f t="shared" si="44"/>
        <v>0</v>
      </c>
      <c r="H177" s="23"/>
      <c r="I177" s="23">
        <f t="shared" si="45"/>
        <v>82</v>
      </c>
      <c r="J177" s="23">
        <f t="shared" si="45"/>
        <v>0</v>
      </c>
      <c r="K177" s="23">
        <f t="shared" si="45"/>
        <v>0</v>
      </c>
      <c r="L177" s="23">
        <f t="shared" si="45"/>
        <v>0</v>
      </c>
      <c r="M177" s="23">
        <f t="shared" si="45"/>
        <v>0</v>
      </c>
      <c r="P177" s="8"/>
    </row>
    <row r="178" spans="1:16" outlineLevel="1" x14ac:dyDescent="0.2">
      <c r="A178" s="9" t="s">
        <v>178</v>
      </c>
      <c r="B178" s="10" t="s">
        <v>174</v>
      </c>
      <c r="C178" s="23">
        <f t="shared" si="43"/>
        <v>0</v>
      </c>
      <c r="D178" s="23">
        <f t="shared" si="43"/>
        <v>0</v>
      </c>
      <c r="E178" s="23">
        <f t="shared" si="43"/>
        <v>0</v>
      </c>
      <c r="F178" s="23">
        <f t="shared" si="43"/>
        <v>0</v>
      </c>
      <c r="G178" s="23">
        <f t="shared" si="44"/>
        <v>0</v>
      </c>
      <c r="H178" s="23"/>
      <c r="I178" s="23">
        <f t="shared" si="45"/>
        <v>0</v>
      </c>
      <c r="J178" s="23">
        <f t="shared" si="45"/>
        <v>0</v>
      </c>
      <c r="K178" s="23">
        <f t="shared" si="45"/>
        <v>0</v>
      </c>
      <c r="L178" s="23">
        <f t="shared" si="45"/>
        <v>0</v>
      </c>
      <c r="M178" s="23">
        <f t="shared" si="45"/>
        <v>0</v>
      </c>
      <c r="P178" s="8"/>
    </row>
    <row r="179" spans="1:16" outlineLevel="1" x14ac:dyDescent="0.2">
      <c r="A179" s="9" t="s">
        <v>179</v>
      </c>
      <c r="B179" s="10" t="s">
        <v>73</v>
      </c>
      <c r="C179" s="23">
        <f t="shared" si="43"/>
        <v>0</v>
      </c>
      <c r="D179" s="23">
        <f t="shared" si="43"/>
        <v>0</v>
      </c>
      <c r="E179" s="23">
        <f t="shared" si="43"/>
        <v>0</v>
      </c>
      <c r="F179" s="23">
        <f t="shared" si="43"/>
        <v>0</v>
      </c>
      <c r="G179" s="23">
        <f t="shared" si="44"/>
        <v>0</v>
      </c>
      <c r="H179" s="23"/>
      <c r="I179" s="23">
        <f t="shared" si="45"/>
        <v>300</v>
      </c>
      <c r="J179" s="23">
        <f t="shared" si="45"/>
        <v>0</v>
      </c>
      <c r="K179" s="23">
        <f t="shared" si="45"/>
        <v>0</v>
      </c>
      <c r="L179" s="23">
        <f t="shared" si="45"/>
        <v>0</v>
      </c>
      <c r="M179" s="23">
        <f t="shared" si="45"/>
        <v>0</v>
      </c>
      <c r="P179" s="8"/>
    </row>
    <row r="180" spans="1:16" outlineLevel="1" x14ac:dyDescent="0.2">
      <c r="A180" s="9" t="s">
        <v>180</v>
      </c>
      <c r="B180" s="10" t="s">
        <v>17</v>
      </c>
      <c r="C180" s="23">
        <f t="shared" si="43"/>
        <v>0</v>
      </c>
      <c r="D180" s="23">
        <f t="shared" si="43"/>
        <v>404</v>
      </c>
      <c r="E180" s="23">
        <f t="shared" si="43"/>
        <v>-404</v>
      </c>
      <c r="F180" s="23">
        <f t="shared" si="43"/>
        <v>0</v>
      </c>
      <c r="G180" s="23">
        <f t="shared" si="44"/>
        <v>-404</v>
      </c>
      <c r="H180" s="23"/>
      <c r="I180" s="23">
        <f t="shared" si="45"/>
        <v>0</v>
      </c>
      <c r="J180" s="23">
        <f t="shared" si="45"/>
        <v>0</v>
      </c>
      <c r="K180" s="23">
        <f t="shared" si="45"/>
        <v>0</v>
      </c>
      <c r="L180" s="23">
        <f t="shared" si="45"/>
        <v>0</v>
      </c>
      <c r="M180" s="23">
        <f t="shared" si="45"/>
        <v>0</v>
      </c>
      <c r="P180" s="8"/>
    </row>
    <row r="181" spans="1:16" outlineLevel="1" x14ac:dyDescent="0.2">
      <c r="A181" s="48" t="s">
        <v>258</v>
      </c>
      <c r="B181" s="10" t="s">
        <v>259</v>
      </c>
      <c r="C181" s="23">
        <f t="shared" si="43"/>
        <v>0</v>
      </c>
      <c r="D181" s="23">
        <f t="shared" si="43"/>
        <v>0</v>
      </c>
      <c r="E181" s="23">
        <f t="shared" si="43"/>
        <v>0</v>
      </c>
      <c r="F181" s="23">
        <f t="shared" si="43"/>
        <v>0</v>
      </c>
      <c r="G181" s="23">
        <f t="shared" si="44"/>
        <v>0</v>
      </c>
      <c r="H181" s="23"/>
      <c r="I181" s="23">
        <f t="shared" si="45"/>
        <v>0</v>
      </c>
      <c r="J181" s="23">
        <f t="shared" si="45"/>
        <v>0</v>
      </c>
      <c r="K181" s="23">
        <f t="shared" si="45"/>
        <v>0</v>
      </c>
      <c r="L181" s="23">
        <f t="shared" si="45"/>
        <v>0</v>
      </c>
      <c r="M181" s="23">
        <f t="shared" si="45"/>
        <v>0</v>
      </c>
      <c r="P181" s="8"/>
    </row>
    <row r="182" spans="1:16" outlineLevel="1" x14ac:dyDescent="0.2">
      <c r="A182" s="9" t="s">
        <v>181</v>
      </c>
      <c r="B182" s="10" t="s">
        <v>67</v>
      </c>
      <c r="C182" s="23">
        <f t="shared" si="43"/>
        <v>0</v>
      </c>
      <c r="D182" s="23">
        <f t="shared" si="43"/>
        <v>0</v>
      </c>
      <c r="E182" s="23">
        <f t="shared" si="43"/>
        <v>0</v>
      </c>
      <c r="F182" s="23">
        <f t="shared" si="43"/>
        <v>0</v>
      </c>
      <c r="G182" s="23">
        <f t="shared" si="44"/>
        <v>0</v>
      </c>
      <c r="H182" s="23"/>
      <c r="I182" s="23">
        <f t="shared" si="45"/>
        <v>3955</v>
      </c>
      <c r="J182" s="23">
        <f t="shared" si="45"/>
        <v>0</v>
      </c>
      <c r="K182" s="23">
        <f t="shared" si="45"/>
        <v>0</v>
      </c>
      <c r="L182" s="23">
        <f t="shared" si="45"/>
        <v>0</v>
      </c>
      <c r="M182" s="23">
        <f t="shared" si="45"/>
        <v>0</v>
      </c>
      <c r="P182" s="8"/>
    </row>
    <row r="183" spans="1:16" outlineLevel="1" x14ac:dyDescent="0.2">
      <c r="A183" s="9" t="s">
        <v>182</v>
      </c>
      <c r="B183" s="10" t="s">
        <v>18</v>
      </c>
      <c r="C183" s="23">
        <f t="shared" si="43"/>
        <v>0</v>
      </c>
      <c r="D183" s="23">
        <f t="shared" si="43"/>
        <v>2796</v>
      </c>
      <c r="E183" s="23">
        <f t="shared" si="43"/>
        <v>-2796</v>
      </c>
      <c r="F183" s="23">
        <f t="shared" si="43"/>
        <v>0</v>
      </c>
      <c r="G183" s="23">
        <f t="shared" si="44"/>
        <v>-2796</v>
      </c>
      <c r="H183" s="23"/>
      <c r="I183" s="23">
        <f t="shared" si="45"/>
        <v>0</v>
      </c>
      <c r="J183" s="23">
        <f t="shared" si="45"/>
        <v>0</v>
      </c>
      <c r="K183" s="23">
        <f t="shared" si="45"/>
        <v>0</v>
      </c>
      <c r="L183" s="23">
        <f t="shared" si="45"/>
        <v>0</v>
      </c>
      <c r="M183" s="23">
        <f t="shared" si="45"/>
        <v>0</v>
      </c>
      <c r="P183" s="8"/>
    </row>
    <row r="184" spans="1:16" ht="14.1" customHeight="1" outlineLevel="1" x14ac:dyDescent="0.2">
      <c r="A184" s="9" t="s">
        <v>183</v>
      </c>
      <c r="B184" s="10" t="s">
        <v>60</v>
      </c>
      <c r="C184" s="23">
        <f t="shared" si="43"/>
        <v>0</v>
      </c>
      <c r="D184" s="23">
        <f t="shared" si="43"/>
        <v>105703</v>
      </c>
      <c r="E184" s="23">
        <f t="shared" si="43"/>
        <v>-105703</v>
      </c>
      <c r="F184" s="23">
        <f t="shared" si="43"/>
        <v>0</v>
      </c>
      <c r="G184" s="23">
        <f t="shared" si="44"/>
        <v>-105703</v>
      </c>
      <c r="H184" s="23"/>
      <c r="I184" s="23">
        <f t="shared" si="45"/>
        <v>0</v>
      </c>
      <c r="J184" s="23">
        <f t="shared" si="45"/>
        <v>0</v>
      </c>
      <c r="K184" s="23">
        <f t="shared" si="45"/>
        <v>0</v>
      </c>
      <c r="L184" s="23">
        <f t="shared" si="45"/>
        <v>0</v>
      </c>
      <c r="M184" s="23">
        <f t="shared" si="45"/>
        <v>0</v>
      </c>
      <c r="N184" s="2"/>
      <c r="P184" s="12"/>
    </row>
    <row r="185" spans="1:16" outlineLevel="1" x14ac:dyDescent="0.2">
      <c r="A185" s="9" t="s">
        <v>184</v>
      </c>
      <c r="B185" s="10" t="s">
        <v>19</v>
      </c>
      <c r="C185" s="23">
        <f t="shared" si="43"/>
        <v>0</v>
      </c>
      <c r="D185" s="23">
        <f t="shared" si="43"/>
        <v>0</v>
      </c>
      <c r="E185" s="23">
        <f t="shared" si="43"/>
        <v>0</v>
      </c>
      <c r="F185" s="23">
        <f t="shared" si="43"/>
        <v>5382.59</v>
      </c>
      <c r="G185" s="23">
        <f t="shared" si="44"/>
        <v>-5382.59</v>
      </c>
      <c r="H185" s="23"/>
      <c r="I185" s="23">
        <f t="shared" si="45"/>
        <v>0</v>
      </c>
      <c r="J185" s="23">
        <f t="shared" si="45"/>
        <v>0</v>
      </c>
      <c r="K185" s="23">
        <f t="shared" si="45"/>
        <v>0</v>
      </c>
      <c r="L185" s="23">
        <f t="shared" si="45"/>
        <v>0</v>
      </c>
      <c r="M185" s="23">
        <f t="shared" si="45"/>
        <v>0</v>
      </c>
      <c r="P185" s="11"/>
    </row>
    <row r="186" spans="1:16" outlineLevel="1" x14ac:dyDescent="0.2">
      <c r="A186" s="50" t="s">
        <v>252</v>
      </c>
      <c r="B186" s="10" t="s">
        <v>253</v>
      </c>
      <c r="C186" s="23">
        <f t="shared" si="43"/>
        <v>0</v>
      </c>
      <c r="D186" s="23">
        <f t="shared" si="43"/>
        <v>0</v>
      </c>
      <c r="E186" s="23">
        <f t="shared" si="43"/>
        <v>0</v>
      </c>
      <c r="F186" s="23">
        <f t="shared" si="43"/>
        <v>0</v>
      </c>
      <c r="G186" s="23">
        <f t="shared" si="44"/>
        <v>0</v>
      </c>
      <c r="H186" s="23"/>
      <c r="I186" s="23">
        <f t="shared" si="45"/>
        <v>0</v>
      </c>
      <c r="J186" s="23">
        <f t="shared" si="45"/>
        <v>0</v>
      </c>
      <c r="K186" s="23">
        <f t="shared" si="45"/>
        <v>0</v>
      </c>
      <c r="L186" s="23">
        <f t="shared" si="45"/>
        <v>0</v>
      </c>
      <c r="M186" s="23">
        <f t="shared" si="45"/>
        <v>0</v>
      </c>
      <c r="P186" s="11"/>
    </row>
    <row r="187" spans="1:16" outlineLevel="1" x14ac:dyDescent="0.2">
      <c r="A187" s="9" t="s">
        <v>185</v>
      </c>
      <c r="B187" s="10" t="s">
        <v>65</v>
      </c>
      <c r="C187" s="23">
        <f t="shared" si="43"/>
        <v>0</v>
      </c>
      <c r="D187" s="23">
        <f t="shared" si="43"/>
        <v>0</v>
      </c>
      <c r="E187" s="23">
        <f t="shared" si="43"/>
        <v>0</v>
      </c>
      <c r="F187" s="23">
        <f t="shared" si="43"/>
        <v>0</v>
      </c>
      <c r="G187" s="23">
        <f t="shared" si="44"/>
        <v>0</v>
      </c>
      <c r="H187" s="23"/>
      <c r="I187" s="23">
        <f t="shared" si="45"/>
        <v>-17</v>
      </c>
      <c r="J187" s="23">
        <f t="shared" si="45"/>
        <v>0</v>
      </c>
      <c r="K187" s="23">
        <f t="shared" si="45"/>
        <v>0</v>
      </c>
      <c r="L187" s="23">
        <f t="shared" si="45"/>
        <v>0</v>
      </c>
      <c r="M187" s="23">
        <f t="shared" si="45"/>
        <v>0</v>
      </c>
      <c r="P187" s="11"/>
    </row>
    <row r="188" spans="1:16" outlineLevel="1" x14ac:dyDescent="0.2">
      <c r="A188" s="49" t="s">
        <v>256</v>
      </c>
      <c r="B188" s="10" t="s">
        <v>257</v>
      </c>
      <c r="C188" s="23">
        <f t="shared" si="43"/>
        <v>0</v>
      </c>
      <c r="D188" s="23">
        <f t="shared" si="43"/>
        <v>0</v>
      </c>
      <c r="E188" s="23">
        <f t="shared" si="43"/>
        <v>0</v>
      </c>
      <c r="F188" s="23">
        <f t="shared" si="43"/>
        <v>0</v>
      </c>
      <c r="G188" s="23">
        <f t="shared" si="44"/>
        <v>0</v>
      </c>
      <c r="H188" s="23"/>
      <c r="I188" s="23">
        <f t="shared" si="45"/>
        <v>0</v>
      </c>
      <c r="J188" s="23">
        <f t="shared" si="45"/>
        <v>0</v>
      </c>
      <c r="K188" s="23">
        <f t="shared" si="45"/>
        <v>0</v>
      </c>
      <c r="L188" s="23">
        <f t="shared" si="45"/>
        <v>0</v>
      </c>
      <c r="M188" s="23">
        <f t="shared" si="45"/>
        <v>0</v>
      </c>
      <c r="P188" s="11"/>
    </row>
    <row r="189" spans="1:16" outlineLevel="1" x14ac:dyDescent="0.2">
      <c r="A189" s="9" t="s">
        <v>186</v>
      </c>
      <c r="B189" s="10" t="s">
        <v>20</v>
      </c>
      <c r="C189" s="23">
        <f t="shared" si="43"/>
        <v>0</v>
      </c>
      <c r="D189" s="23">
        <f t="shared" si="43"/>
        <v>0</v>
      </c>
      <c r="E189" s="23">
        <f t="shared" si="43"/>
        <v>0</v>
      </c>
      <c r="F189" s="23">
        <f t="shared" si="43"/>
        <v>0</v>
      </c>
      <c r="G189" s="23">
        <f t="shared" si="44"/>
        <v>0</v>
      </c>
      <c r="H189" s="23"/>
      <c r="I189" s="23">
        <f t="shared" si="45"/>
        <v>17</v>
      </c>
      <c r="J189" s="23">
        <f t="shared" si="45"/>
        <v>0</v>
      </c>
      <c r="K189" s="23">
        <f t="shared" si="45"/>
        <v>0</v>
      </c>
      <c r="L189" s="23">
        <f t="shared" si="45"/>
        <v>0</v>
      </c>
      <c r="M189" s="23">
        <f t="shared" si="45"/>
        <v>0</v>
      </c>
      <c r="P189" s="11"/>
    </row>
    <row r="190" spans="1:16" outlineLevel="1" x14ac:dyDescent="0.2">
      <c r="A190" s="9" t="s">
        <v>187</v>
      </c>
      <c r="B190" s="10" t="s">
        <v>21</v>
      </c>
      <c r="C190" s="23">
        <f t="shared" si="43"/>
        <v>0</v>
      </c>
      <c r="D190" s="23">
        <f t="shared" si="43"/>
        <v>3535</v>
      </c>
      <c r="E190" s="23">
        <f t="shared" si="43"/>
        <v>-3535</v>
      </c>
      <c r="F190" s="23">
        <f t="shared" si="43"/>
        <v>0</v>
      </c>
      <c r="G190" s="23">
        <f t="shared" si="44"/>
        <v>-3535</v>
      </c>
      <c r="H190" s="23"/>
      <c r="I190" s="23">
        <f t="shared" si="45"/>
        <v>0</v>
      </c>
      <c r="J190" s="23">
        <f t="shared" si="45"/>
        <v>0</v>
      </c>
      <c r="K190" s="23">
        <f t="shared" si="45"/>
        <v>0</v>
      </c>
      <c r="L190" s="23">
        <f t="shared" si="45"/>
        <v>0</v>
      </c>
      <c r="M190" s="23">
        <f t="shared" si="45"/>
        <v>0</v>
      </c>
    </row>
    <row r="191" spans="1:16" outlineLevel="1" x14ac:dyDescent="0.2">
      <c r="A191" s="9" t="s">
        <v>188</v>
      </c>
      <c r="B191" s="10" t="s">
        <v>22</v>
      </c>
      <c r="C191" s="23">
        <f t="shared" si="43"/>
        <v>0</v>
      </c>
      <c r="D191" s="23">
        <f t="shared" si="43"/>
        <v>0</v>
      </c>
      <c r="E191" s="23">
        <f t="shared" si="43"/>
        <v>0</v>
      </c>
      <c r="F191" s="23">
        <f t="shared" si="43"/>
        <v>0</v>
      </c>
      <c r="G191" s="23">
        <f t="shared" si="44"/>
        <v>0</v>
      </c>
      <c r="H191" s="23"/>
      <c r="I191" s="23">
        <f t="shared" si="45"/>
        <v>0</v>
      </c>
      <c r="J191" s="23">
        <f t="shared" si="45"/>
        <v>0</v>
      </c>
      <c r="K191" s="23">
        <f t="shared" si="45"/>
        <v>0</v>
      </c>
      <c r="L191" s="23">
        <f t="shared" si="45"/>
        <v>0</v>
      </c>
      <c r="M191" s="23">
        <f t="shared" si="45"/>
        <v>0</v>
      </c>
    </row>
    <row r="192" spans="1:16" outlineLevel="1" x14ac:dyDescent="0.2">
      <c r="A192" s="9" t="s">
        <v>189</v>
      </c>
      <c r="B192" s="10" t="s">
        <v>23</v>
      </c>
      <c r="C192" s="23">
        <f t="shared" si="43"/>
        <v>0</v>
      </c>
      <c r="D192" s="23">
        <f t="shared" si="43"/>
        <v>69</v>
      </c>
      <c r="E192" s="23">
        <f t="shared" si="43"/>
        <v>-69</v>
      </c>
      <c r="F192" s="23">
        <f t="shared" si="43"/>
        <v>0</v>
      </c>
      <c r="G192" s="23">
        <f t="shared" si="44"/>
        <v>-69</v>
      </c>
      <c r="H192" s="23"/>
      <c r="I192" s="23">
        <f t="shared" si="45"/>
        <v>0</v>
      </c>
      <c r="J192" s="23">
        <f t="shared" si="45"/>
        <v>0</v>
      </c>
      <c r="K192" s="23">
        <f t="shared" si="45"/>
        <v>0</v>
      </c>
      <c r="L192" s="23">
        <f t="shared" si="45"/>
        <v>0</v>
      </c>
      <c r="M192" s="23">
        <f t="shared" si="45"/>
        <v>0</v>
      </c>
    </row>
    <row r="193" spans="1:15" outlineLevel="1" x14ac:dyDescent="0.2">
      <c r="A193" s="9" t="s">
        <v>190</v>
      </c>
      <c r="B193" s="10" t="s">
        <v>24</v>
      </c>
      <c r="C193" s="23">
        <f t="shared" si="43"/>
        <v>0</v>
      </c>
      <c r="D193" s="23">
        <f t="shared" si="43"/>
        <v>3985</v>
      </c>
      <c r="E193" s="23">
        <f t="shared" si="43"/>
        <v>-3985</v>
      </c>
      <c r="F193" s="23">
        <f t="shared" si="43"/>
        <v>0</v>
      </c>
      <c r="G193" s="23">
        <f t="shared" si="44"/>
        <v>-3985</v>
      </c>
      <c r="H193" s="23"/>
      <c r="I193" s="23">
        <f t="shared" si="45"/>
        <v>0</v>
      </c>
      <c r="J193" s="23">
        <f t="shared" si="45"/>
        <v>0</v>
      </c>
      <c r="K193" s="23">
        <f t="shared" si="45"/>
        <v>0</v>
      </c>
      <c r="L193" s="23">
        <f t="shared" si="45"/>
        <v>0</v>
      </c>
      <c r="M193" s="23">
        <f t="shared" si="45"/>
        <v>0</v>
      </c>
    </row>
    <row r="194" spans="1:15" outlineLevel="1" x14ac:dyDescent="0.2">
      <c r="A194" s="9" t="s">
        <v>191</v>
      </c>
      <c r="B194" s="10" t="s">
        <v>25</v>
      </c>
      <c r="C194" s="23">
        <f t="shared" si="43"/>
        <v>0</v>
      </c>
      <c r="D194" s="23">
        <f t="shared" si="43"/>
        <v>0</v>
      </c>
      <c r="E194" s="23">
        <f t="shared" si="43"/>
        <v>0</v>
      </c>
      <c r="F194" s="23">
        <f t="shared" si="43"/>
        <v>0</v>
      </c>
      <c r="G194" s="23">
        <f t="shared" si="44"/>
        <v>0</v>
      </c>
      <c r="H194" s="23"/>
      <c r="I194" s="23">
        <f t="shared" si="45"/>
        <v>0</v>
      </c>
      <c r="J194" s="23">
        <f t="shared" si="45"/>
        <v>0</v>
      </c>
      <c r="K194" s="23">
        <f t="shared" si="45"/>
        <v>0</v>
      </c>
      <c r="L194" s="23">
        <f t="shared" si="45"/>
        <v>0</v>
      </c>
      <c r="M194" s="23">
        <f t="shared" si="45"/>
        <v>0</v>
      </c>
    </row>
    <row r="195" spans="1:15" outlineLevel="1" x14ac:dyDescent="0.2">
      <c r="A195" s="9" t="s">
        <v>192</v>
      </c>
      <c r="B195" s="10" t="s">
        <v>26</v>
      </c>
      <c r="C195" s="23">
        <f t="shared" si="43"/>
        <v>0</v>
      </c>
      <c r="D195" s="23">
        <f t="shared" si="43"/>
        <v>0</v>
      </c>
      <c r="E195" s="23">
        <f t="shared" si="43"/>
        <v>0</v>
      </c>
      <c r="F195" s="23">
        <f t="shared" si="43"/>
        <v>0</v>
      </c>
      <c r="G195" s="23">
        <f t="shared" si="44"/>
        <v>0</v>
      </c>
      <c r="H195" s="23"/>
      <c r="I195" s="23">
        <f t="shared" si="45"/>
        <v>0</v>
      </c>
      <c r="J195" s="23">
        <f t="shared" si="45"/>
        <v>0</v>
      </c>
      <c r="K195" s="23">
        <f t="shared" si="45"/>
        <v>0</v>
      </c>
      <c r="L195" s="23">
        <f t="shared" si="45"/>
        <v>0</v>
      </c>
      <c r="M195" s="23">
        <f t="shared" si="45"/>
        <v>0</v>
      </c>
      <c r="N195" s="2"/>
    </row>
    <row r="196" spans="1:15" outlineLevel="1" x14ac:dyDescent="0.2">
      <c r="A196" s="9" t="s">
        <v>193</v>
      </c>
      <c r="B196" s="10" t="s">
        <v>27</v>
      </c>
      <c r="C196" s="23">
        <f t="shared" si="43"/>
        <v>0</v>
      </c>
      <c r="D196" s="23">
        <f t="shared" si="43"/>
        <v>1803</v>
      </c>
      <c r="E196" s="23">
        <f t="shared" si="43"/>
        <v>-1803</v>
      </c>
      <c r="F196" s="23">
        <f t="shared" si="43"/>
        <v>557.08999999999992</v>
      </c>
      <c r="G196" s="23">
        <f t="shared" si="44"/>
        <v>-2360.09</v>
      </c>
      <c r="H196" s="23"/>
      <c r="I196" s="23">
        <f t="shared" si="45"/>
        <v>0</v>
      </c>
      <c r="J196" s="23">
        <f t="shared" si="45"/>
        <v>0</v>
      </c>
      <c r="K196" s="23">
        <f t="shared" si="45"/>
        <v>0</v>
      </c>
      <c r="L196" s="23">
        <f t="shared" si="45"/>
        <v>0</v>
      </c>
      <c r="M196" s="23">
        <f t="shared" si="45"/>
        <v>0</v>
      </c>
      <c r="N196" s="2"/>
    </row>
    <row r="197" spans="1:15" outlineLevel="1" x14ac:dyDescent="0.2">
      <c r="A197" s="9" t="s">
        <v>194</v>
      </c>
      <c r="B197" s="10" t="s">
        <v>61</v>
      </c>
      <c r="C197" s="23">
        <f t="shared" si="43"/>
        <v>0</v>
      </c>
      <c r="D197" s="23">
        <f t="shared" si="43"/>
        <v>0</v>
      </c>
      <c r="E197" s="23">
        <f t="shared" si="43"/>
        <v>0</v>
      </c>
      <c r="F197" s="23">
        <f t="shared" si="43"/>
        <v>0</v>
      </c>
      <c r="G197" s="23">
        <f t="shared" si="44"/>
        <v>0</v>
      </c>
      <c r="H197" s="23"/>
      <c r="I197" s="23">
        <f t="shared" si="45"/>
        <v>0</v>
      </c>
      <c r="J197" s="23">
        <f t="shared" si="45"/>
        <v>0</v>
      </c>
      <c r="K197" s="23">
        <f t="shared" si="45"/>
        <v>0</v>
      </c>
      <c r="L197" s="23">
        <f t="shared" si="45"/>
        <v>0</v>
      </c>
      <c r="M197" s="23">
        <f t="shared" si="45"/>
        <v>0</v>
      </c>
      <c r="N197" s="2"/>
    </row>
    <row r="198" spans="1:15" outlineLevel="1" x14ac:dyDescent="0.2">
      <c r="A198" s="9" t="s">
        <v>195</v>
      </c>
      <c r="B198" s="10" t="s">
        <v>28</v>
      </c>
      <c r="C198" s="23">
        <f t="shared" si="43"/>
        <v>0</v>
      </c>
      <c r="D198" s="23">
        <f t="shared" si="43"/>
        <v>48</v>
      </c>
      <c r="E198" s="23">
        <f t="shared" si="43"/>
        <v>-48</v>
      </c>
      <c r="F198" s="23">
        <f t="shared" si="43"/>
        <v>0</v>
      </c>
      <c r="G198" s="23">
        <f t="shared" si="44"/>
        <v>-48</v>
      </c>
      <c r="H198" s="23"/>
      <c r="I198" s="23">
        <f t="shared" si="45"/>
        <v>0</v>
      </c>
      <c r="J198" s="23">
        <f t="shared" si="45"/>
        <v>0</v>
      </c>
      <c r="K198" s="23">
        <f t="shared" si="45"/>
        <v>0</v>
      </c>
      <c r="L198" s="23">
        <f t="shared" si="45"/>
        <v>0</v>
      </c>
      <c r="M198" s="23">
        <f t="shared" si="45"/>
        <v>0</v>
      </c>
      <c r="N198" s="2"/>
    </row>
    <row r="199" spans="1:15" outlineLevel="1" x14ac:dyDescent="0.2">
      <c r="A199" s="9" t="s">
        <v>196</v>
      </c>
      <c r="B199" s="10" t="s">
        <v>29</v>
      </c>
      <c r="C199" s="23">
        <f t="shared" si="43"/>
        <v>0</v>
      </c>
      <c r="D199" s="23">
        <f t="shared" si="43"/>
        <v>14</v>
      </c>
      <c r="E199" s="23">
        <f t="shared" si="43"/>
        <v>-14</v>
      </c>
      <c r="F199" s="23">
        <f t="shared" si="43"/>
        <v>0</v>
      </c>
      <c r="G199" s="23">
        <f t="shared" si="44"/>
        <v>-14</v>
      </c>
      <c r="H199" s="23"/>
      <c r="I199" s="23">
        <f t="shared" si="45"/>
        <v>0</v>
      </c>
      <c r="J199" s="23">
        <f t="shared" si="45"/>
        <v>0</v>
      </c>
      <c r="K199" s="23">
        <f t="shared" si="45"/>
        <v>0</v>
      </c>
      <c r="L199" s="23">
        <f t="shared" si="45"/>
        <v>0</v>
      </c>
      <c r="M199" s="23">
        <f t="shared" si="45"/>
        <v>0</v>
      </c>
      <c r="N199" s="2"/>
      <c r="O199" s="13"/>
    </row>
    <row r="200" spans="1:15" outlineLevel="1" x14ac:dyDescent="0.2">
      <c r="A200" s="9" t="s">
        <v>197</v>
      </c>
      <c r="B200" s="10" t="s">
        <v>30</v>
      </c>
      <c r="C200" s="23">
        <f t="shared" si="43"/>
        <v>0</v>
      </c>
      <c r="D200" s="23">
        <f t="shared" si="43"/>
        <v>725</v>
      </c>
      <c r="E200" s="23">
        <f t="shared" si="43"/>
        <v>-725</v>
      </c>
      <c r="F200" s="23">
        <f t="shared" si="43"/>
        <v>0</v>
      </c>
      <c r="G200" s="23">
        <f t="shared" si="44"/>
        <v>-725</v>
      </c>
      <c r="H200" s="23"/>
      <c r="I200" s="23">
        <f t="shared" si="45"/>
        <v>0</v>
      </c>
      <c r="J200" s="23">
        <f t="shared" si="45"/>
        <v>0</v>
      </c>
      <c r="K200" s="23">
        <f t="shared" si="45"/>
        <v>0</v>
      </c>
      <c r="L200" s="23">
        <f t="shared" si="45"/>
        <v>0</v>
      </c>
      <c r="M200" s="23">
        <f t="shared" si="45"/>
        <v>0</v>
      </c>
      <c r="O200" s="13"/>
    </row>
    <row r="201" spans="1:15" outlineLevel="1" x14ac:dyDescent="0.2">
      <c r="A201" s="9" t="s">
        <v>198</v>
      </c>
      <c r="B201" s="10" t="s">
        <v>31</v>
      </c>
      <c r="C201" s="23">
        <f t="shared" si="43"/>
        <v>0</v>
      </c>
      <c r="D201" s="23">
        <f t="shared" si="43"/>
        <v>0</v>
      </c>
      <c r="E201" s="23">
        <f t="shared" si="43"/>
        <v>0</v>
      </c>
      <c r="F201" s="23">
        <f t="shared" si="43"/>
        <v>0</v>
      </c>
      <c r="G201" s="23">
        <f t="shared" si="44"/>
        <v>0</v>
      </c>
      <c r="H201" s="23"/>
      <c r="I201" s="23">
        <f t="shared" si="45"/>
        <v>0</v>
      </c>
      <c r="J201" s="23">
        <f t="shared" si="45"/>
        <v>0</v>
      </c>
      <c r="K201" s="23">
        <f t="shared" si="45"/>
        <v>0</v>
      </c>
      <c r="L201" s="23">
        <f t="shared" si="45"/>
        <v>0</v>
      </c>
      <c r="M201" s="23">
        <f t="shared" si="45"/>
        <v>0</v>
      </c>
    </row>
    <row r="202" spans="1:15" outlineLevel="1" x14ac:dyDescent="0.2">
      <c r="A202" s="9" t="s">
        <v>199</v>
      </c>
      <c r="B202" s="10" t="s">
        <v>68</v>
      </c>
      <c r="C202" s="23">
        <f t="shared" si="43"/>
        <v>0</v>
      </c>
      <c r="D202" s="23">
        <f t="shared" si="43"/>
        <v>202</v>
      </c>
      <c r="E202" s="23">
        <f t="shared" si="43"/>
        <v>-202</v>
      </c>
      <c r="F202" s="23">
        <f t="shared" si="43"/>
        <v>0</v>
      </c>
      <c r="G202" s="23">
        <f t="shared" si="44"/>
        <v>-202</v>
      </c>
      <c r="H202" s="23"/>
      <c r="I202" s="23">
        <f t="shared" si="45"/>
        <v>0</v>
      </c>
      <c r="J202" s="23">
        <f t="shared" si="45"/>
        <v>0</v>
      </c>
      <c r="K202" s="23">
        <f t="shared" si="45"/>
        <v>0</v>
      </c>
      <c r="L202" s="23">
        <f t="shared" si="45"/>
        <v>0</v>
      </c>
      <c r="M202" s="23">
        <f t="shared" si="45"/>
        <v>0</v>
      </c>
    </row>
    <row r="203" spans="1:15" outlineLevel="1" x14ac:dyDescent="0.2">
      <c r="A203" s="9" t="s">
        <v>200</v>
      </c>
      <c r="B203" s="10" t="s">
        <v>32</v>
      </c>
      <c r="C203" s="23">
        <f t="shared" si="43"/>
        <v>0</v>
      </c>
      <c r="D203" s="23">
        <f t="shared" si="43"/>
        <v>150725</v>
      </c>
      <c r="E203" s="23">
        <f t="shared" si="43"/>
        <v>-150725</v>
      </c>
      <c r="F203" s="23">
        <f t="shared" si="43"/>
        <v>5773.2199999999993</v>
      </c>
      <c r="G203" s="23">
        <f t="shared" si="44"/>
        <v>-156498.22</v>
      </c>
      <c r="H203" s="23"/>
      <c r="I203" s="23">
        <f t="shared" si="45"/>
        <v>145</v>
      </c>
      <c r="J203" s="23">
        <f t="shared" si="45"/>
        <v>0</v>
      </c>
      <c r="K203" s="23">
        <f t="shared" si="45"/>
        <v>0</v>
      </c>
      <c r="L203" s="23">
        <f t="shared" si="45"/>
        <v>0</v>
      </c>
      <c r="M203" s="23">
        <f t="shared" si="45"/>
        <v>0</v>
      </c>
      <c r="N203" s="2"/>
      <c r="O203" s="13"/>
    </row>
    <row r="204" spans="1:15" outlineLevel="1" x14ac:dyDescent="0.2">
      <c r="A204" s="9" t="s">
        <v>201</v>
      </c>
      <c r="B204" s="10" t="s">
        <v>33</v>
      </c>
      <c r="C204" s="23">
        <f t="shared" si="43"/>
        <v>0</v>
      </c>
      <c r="D204" s="23">
        <f t="shared" si="43"/>
        <v>2108</v>
      </c>
      <c r="E204" s="23">
        <f t="shared" si="43"/>
        <v>-2108</v>
      </c>
      <c r="F204" s="23">
        <f t="shared" si="43"/>
        <v>-2108</v>
      </c>
      <c r="G204" s="23">
        <f t="shared" si="44"/>
        <v>0</v>
      </c>
      <c r="H204" s="23"/>
      <c r="I204" s="23">
        <f t="shared" si="45"/>
        <v>0</v>
      </c>
      <c r="J204" s="23">
        <f t="shared" si="45"/>
        <v>0</v>
      </c>
      <c r="K204" s="23">
        <f t="shared" si="45"/>
        <v>0</v>
      </c>
      <c r="L204" s="23">
        <f t="shared" si="45"/>
        <v>0</v>
      </c>
      <c r="M204" s="23">
        <f t="shared" si="45"/>
        <v>0</v>
      </c>
    </row>
    <row r="205" spans="1:15" outlineLevel="1" x14ac:dyDescent="0.2">
      <c r="A205" s="49" t="s">
        <v>238</v>
      </c>
      <c r="B205" s="10" t="s">
        <v>239</v>
      </c>
      <c r="C205" s="23">
        <f t="shared" si="43"/>
        <v>0</v>
      </c>
      <c r="D205" s="23">
        <f t="shared" si="43"/>
        <v>0</v>
      </c>
      <c r="E205" s="23">
        <f t="shared" si="43"/>
        <v>0</v>
      </c>
      <c r="F205" s="23">
        <f t="shared" si="43"/>
        <v>0</v>
      </c>
      <c r="G205" s="23">
        <f t="shared" si="44"/>
        <v>0</v>
      </c>
      <c r="H205" s="23"/>
      <c r="I205" s="23">
        <f t="shared" si="45"/>
        <v>0</v>
      </c>
      <c r="J205" s="23">
        <f t="shared" si="45"/>
        <v>0</v>
      </c>
      <c r="K205" s="23">
        <f t="shared" si="45"/>
        <v>0</v>
      </c>
      <c r="L205" s="23">
        <f t="shared" si="45"/>
        <v>0</v>
      </c>
      <c r="M205" s="23">
        <f t="shared" si="45"/>
        <v>-113</v>
      </c>
    </row>
    <row r="206" spans="1:15" outlineLevel="1" x14ac:dyDescent="0.2">
      <c r="A206" s="9" t="s">
        <v>202</v>
      </c>
      <c r="B206" s="10" t="s">
        <v>34</v>
      </c>
      <c r="C206" s="23">
        <f t="shared" si="43"/>
        <v>0</v>
      </c>
      <c r="D206" s="23">
        <f t="shared" si="43"/>
        <v>385</v>
      </c>
      <c r="E206" s="23">
        <f t="shared" si="43"/>
        <v>-385</v>
      </c>
      <c r="F206" s="23">
        <f t="shared" si="43"/>
        <v>0</v>
      </c>
      <c r="G206" s="23">
        <f t="shared" si="44"/>
        <v>-385</v>
      </c>
      <c r="H206" s="23"/>
      <c r="I206" s="23">
        <f t="shared" si="45"/>
        <v>0</v>
      </c>
      <c r="J206" s="23">
        <f t="shared" si="45"/>
        <v>0</v>
      </c>
      <c r="K206" s="23">
        <f t="shared" si="45"/>
        <v>0</v>
      </c>
      <c r="L206" s="23">
        <f t="shared" si="45"/>
        <v>0</v>
      </c>
      <c r="M206" s="23">
        <f t="shared" si="45"/>
        <v>0</v>
      </c>
    </row>
    <row r="207" spans="1:15" outlineLevel="1" x14ac:dyDescent="0.2">
      <c r="A207" s="9" t="s">
        <v>203</v>
      </c>
      <c r="B207" s="10" t="s">
        <v>35</v>
      </c>
      <c r="C207" s="23">
        <f t="shared" si="43"/>
        <v>0</v>
      </c>
      <c r="D207" s="23">
        <f t="shared" si="43"/>
        <v>0</v>
      </c>
      <c r="E207" s="23">
        <f t="shared" si="43"/>
        <v>0</v>
      </c>
      <c r="F207" s="23">
        <f t="shared" si="43"/>
        <v>0</v>
      </c>
      <c r="G207" s="23">
        <f t="shared" si="44"/>
        <v>0</v>
      </c>
      <c r="H207" s="23"/>
      <c r="I207" s="23">
        <f t="shared" si="45"/>
        <v>1947</v>
      </c>
      <c r="J207" s="23">
        <f t="shared" si="45"/>
        <v>0</v>
      </c>
      <c r="K207" s="23">
        <f t="shared" si="45"/>
        <v>0</v>
      </c>
      <c r="L207" s="23">
        <f t="shared" si="45"/>
        <v>0</v>
      </c>
      <c r="M207" s="23">
        <f t="shared" si="45"/>
        <v>113</v>
      </c>
    </row>
    <row r="208" spans="1:15" outlineLevel="1" x14ac:dyDescent="0.2">
      <c r="A208" s="9" t="s">
        <v>204</v>
      </c>
      <c r="B208" s="10" t="s">
        <v>36</v>
      </c>
      <c r="C208" s="23">
        <f t="shared" ref="C208:F248" si="46">SUMIF($A$8:$A$81,$A208,C$8:C$81)-SUMIF($A$92:$A$165,$A208,C$92:C$165)</f>
        <v>0</v>
      </c>
      <c r="D208" s="23">
        <f t="shared" si="46"/>
        <v>0</v>
      </c>
      <c r="E208" s="23">
        <f t="shared" si="46"/>
        <v>0</v>
      </c>
      <c r="F208" s="23">
        <f t="shared" si="46"/>
        <v>0</v>
      </c>
      <c r="G208" s="23">
        <f t="shared" si="44"/>
        <v>0</v>
      </c>
      <c r="H208" s="23"/>
      <c r="I208" s="23">
        <f t="shared" ref="I208:M248" si="47">SUMIF($A$8:$A$81,$A208,I$8:I$81)-SUMIF($A$92:$A$165,$A208,I$92:I$165)</f>
        <v>0</v>
      </c>
      <c r="J208" s="23">
        <f t="shared" si="47"/>
        <v>0</v>
      </c>
      <c r="K208" s="23">
        <f t="shared" si="47"/>
        <v>35</v>
      </c>
      <c r="L208" s="23">
        <f t="shared" si="47"/>
        <v>0</v>
      </c>
      <c r="M208" s="23">
        <f t="shared" si="47"/>
        <v>0</v>
      </c>
    </row>
    <row r="209" spans="1:14" outlineLevel="1" x14ac:dyDescent="0.2">
      <c r="A209" s="9" t="s">
        <v>205</v>
      </c>
      <c r="B209" s="10" t="s">
        <v>72</v>
      </c>
      <c r="C209" s="23">
        <f t="shared" si="46"/>
        <v>0</v>
      </c>
      <c r="D209" s="23">
        <f t="shared" si="46"/>
        <v>0</v>
      </c>
      <c r="E209" s="23">
        <f t="shared" si="46"/>
        <v>0</v>
      </c>
      <c r="F209" s="23">
        <f t="shared" si="46"/>
        <v>0</v>
      </c>
      <c r="G209" s="23">
        <f t="shared" si="44"/>
        <v>0</v>
      </c>
      <c r="H209" s="23"/>
      <c r="I209" s="23">
        <f t="shared" si="47"/>
        <v>0</v>
      </c>
      <c r="J209" s="23">
        <f t="shared" si="47"/>
        <v>0</v>
      </c>
      <c r="K209" s="23">
        <f t="shared" si="47"/>
        <v>0</v>
      </c>
      <c r="L209" s="23">
        <f t="shared" si="47"/>
        <v>0</v>
      </c>
      <c r="M209" s="23">
        <f t="shared" si="47"/>
        <v>0</v>
      </c>
    </row>
    <row r="210" spans="1:14" outlineLevel="1" x14ac:dyDescent="0.2">
      <c r="A210" s="9" t="s">
        <v>254</v>
      </c>
      <c r="B210" s="10" t="s">
        <v>255</v>
      </c>
      <c r="C210" s="23">
        <f t="shared" si="46"/>
        <v>0</v>
      </c>
      <c r="D210" s="23">
        <f t="shared" si="46"/>
        <v>0</v>
      </c>
      <c r="E210" s="23">
        <f t="shared" si="46"/>
        <v>0</v>
      </c>
      <c r="F210" s="23">
        <f t="shared" si="46"/>
        <v>0</v>
      </c>
      <c r="G210" s="23">
        <f t="shared" si="44"/>
        <v>0</v>
      </c>
      <c r="H210" s="23"/>
      <c r="I210" s="23">
        <f t="shared" si="47"/>
        <v>0</v>
      </c>
      <c r="J210" s="23">
        <f t="shared" si="47"/>
        <v>0</v>
      </c>
      <c r="K210" s="23">
        <f t="shared" si="47"/>
        <v>0</v>
      </c>
      <c r="L210" s="23">
        <f t="shared" si="47"/>
        <v>0</v>
      </c>
      <c r="M210" s="23">
        <f t="shared" si="47"/>
        <v>0</v>
      </c>
      <c r="N210" s="2"/>
    </row>
    <row r="211" spans="1:14" outlineLevel="1" x14ac:dyDescent="0.2">
      <c r="A211" s="9" t="s">
        <v>206</v>
      </c>
      <c r="B211" s="10" t="s">
        <v>175</v>
      </c>
      <c r="C211" s="23">
        <f t="shared" si="46"/>
        <v>0</v>
      </c>
      <c r="D211" s="23">
        <f t="shared" si="46"/>
        <v>0</v>
      </c>
      <c r="E211" s="23">
        <f t="shared" si="46"/>
        <v>0</v>
      </c>
      <c r="F211" s="23">
        <f t="shared" si="46"/>
        <v>0</v>
      </c>
      <c r="G211" s="23">
        <f t="shared" si="44"/>
        <v>0</v>
      </c>
      <c r="H211" s="23"/>
      <c r="I211" s="23">
        <f t="shared" si="47"/>
        <v>0</v>
      </c>
      <c r="J211" s="23">
        <f t="shared" si="47"/>
        <v>0</v>
      </c>
      <c r="K211" s="23">
        <f t="shared" si="47"/>
        <v>0</v>
      </c>
      <c r="L211" s="23">
        <f t="shared" si="47"/>
        <v>0</v>
      </c>
      <c r="M211" s="23">
        <f t="shared" si="47"/>
        <v>0</v>
      </c>
    </row>
    <row r="212" spans="1:14" outlineLevel="1" x14ac:dyDescent="0.2">
      <c r="A212" s="9" t="s">
        <v>207</v>
      </c>
      <c r="B212" s="10" t="s">
        <v>37</v>
      </c>
      <c r="C212" s="23">
        <f t="shared" si="46"/>
        <v>0</v>
      </c>
      <c r="D212" s="23">
        <f t="shared" si="46"/>
        <v>0</v>
      </c>
      <c r="E212" s="23">
        <f t="shared" si="46"/>
        <v>0</v>
      </c>
      <c r="F212" s="23">
        <f t="shared" si="46"/>
        <v>-4700</v>
      </c>
      <c r="G212" s="23">
        <f t="shared" si="44"/>
        <v>4700</v>
      </c>
      <c r="H212" s="23"/>
      <c r="I212" s="23">
        <f t="shared" si="47"/>
        <v>0</v>
      </c>
      <c r="J212" s="23">
        <f t="shared" si="47"/>
        <v>0</v>
      </c>
      <c r="K212" s="23">
        <f t="shared" si="47"/>
        <v>0</v>
      </c>
      <c r="L212" s="23">
        <f t="shared" si="47"/>
        <v>0</v>
      </c>
      <c r="M212" s="23">
        <f t="shared" si="47"/>
        <v>0</v>
      </c>
    </row>
    <row r="213" spans="1:14" outlineLevel="1" x14ac:dyDescent="0.2">
      <c r="A213" s="49" t="s">
        <v>251</v>
      </c>
      <c r="B213" s="10" t="s">
        <v>250</v>
      </c>
      <c r="C213" s="23">
        <f t="shared" si="46"/>
        <v>0</v>
      </c>
      <c r="D213" s="23">
        <f t="shared" si="46"/>
        <v>0</v>
      </c>
      <c r="E213" s="23">
        <f t="shared" si="46"/>
        <v>0</v>
      </c>
      <c r="F213" s="23">
        <f t="shared" si="46"/>
        <v>0</v>
      </c>
      <c r="G213" s="23">
        <f t="shared" si="44"/>
        <v>0</v>
      </c>
      <c r="H213" s="23"/>
      <c r="I213" s="23">
        <f t="shared" si="47"/>
        <v>0</v>
      </c>
      <c r="J213" s="23">
        <f t="shared" si="47"/>
        <v>0</v>
      </c>
      <c r="K213" s="23">
        <f t="shared" si="47"/>
        <v>0</v>
      </c>
      <c r="L213" s="23">
        <f t="shared" si="47"/>
        <v>0</v>
      </c>
      <c r="M213" s="23">
        <f t="shared" si="47"/>
        <v>0</v>
      </c>
    </row>
    <row r="214" spans="1:14" outlineLevel="1" x14ac:dyDescent="0.2">
      <c r="A214" s="9" t="s">
        <v>208</v>
      </c>
      <c r="B214" s="10" t="s">
        <v>38</v>
      </c>
      <c r="C214" s="23">
        <f t="shared" si="46"/>
        <v>0</v>
      </c>
      <c r="D214" s="23">
        <f t="shared" si="46"/>
        <v>0</v>
      </c>
      <c r="E214" s="23">
        <f t="shared" si="46"/>
        <v>0</v>
      </c>
      <c r="F214" s="23">
        <f t="shared" si="46"/>
        <v>0</v>
      </c>
      <c r="G214" s="23">
        <f t="shared" si="44"/>
        <v>0</v>
      </c>
      <c r="H214" s="23"/>
      <c r="I214" s="23">
        <f t="shared" si="47"/>
        <v>0</v>
      </c>
      <c r="J214" s="23">
        <f t="shared" si="47"/>
        <v>0</v>
      </c>
      <c r="K214" s="23">
        <f t="shared" si="47"/>
        <v>0</v>
      </c>
      <c r="L214" s="23">
        <f t="shared" si="47"/>
        <v>0</v>
      </c>
      <c r="M214" s="23">
        <f t="shared" si="47"/>
        <v>0</v>
      </c>
    </row>
    <row r="215" spans="1:14" outlineLevel="1" x14ac:dyDescent="0.2">
      <c r="A215" s="9" t="s">
        <v>209</v>
      </c>
      <c r="B215" s="10" t="s">
        <v>39</v>
      </c>
      <c r="C215" s="23">
        <f t="shared" si="46"/>
        <v>0</v>
      </c>
      <c r="D215" s="23">
        <f t="shared" si="46"/>
        <v>1580</v>
      </c>
      <c r="E215" s="23">
        <f t="shared" si="46"/>
        <v>-1580</v>
      </c>
      <c r="F215" s="23">
        <f t="shared" si="46"/>
        <v>-1580.0399999999936</v>
      </c>
      <c r="G215" s="23">
        <f t="shared" si="44"/>
        <v>3.9999999993597157E-2</v>
      </c>
      <c r="H215" s="23"/>
      <c r="I215" s="23">
        <f t="shared" si="47"/>
        <v>0</v>
      </c>
      <c r="J215" s="23">
        <f t="shared" si="47"/>
        <v>0</v>
      </c>
      <c r="K215" s="23">
        <f t="shared" si="47"/>
        <v>0</v>
      </c>
      <c r="L215" s="23">
        <f t="shared" si="47"/>
        <v>0</v>
      </c>
      <c r="M215" s="23">
        <f t="shared" si="47"/>
        <v>0</v>
      </c>
      <c r="N215" s="3"/>
    </row>
    <row r="216" spans="1:14" outlineLevel="1" x14ac:dyDescent="0.2">
      <c r="A216" s="9" t="s">
        <v>210</v>
      </c>
      <c r="B216" s="10" t="s">
        <v>40</v>
      </c>
      <c r="C216" s="23">
        <f t="shared" si="46"/>
        <v>0</v>
      </c>
      <c r="D216" s="23">
        <f t="shared" si="46"/>
        <v>2708</v>
      </c>
      <c r="E216" s="23">
        <f t="shared" si="46"/>
        <v>-2708</v>
      </c>
      <c r="F216" s="23">
        <f t="shared" si="46"/>
        <v>0</v>
      </c>
      <c r="G216" s="23">
        <f t="shared" si="44"/>
        <v>-2708</v>
      </c>
      <c r="H216" s="23"/>
      <c r="I216" s="23">
        <f t="shared" si="47"/>
        <v>0</v>
      </c>
      <c r="J216" s="23">
        <f t="shared" si="47"/>
        <v>0</v>
      </c>
      <c r="K216" s="23">
        <f t="shared" si="47"/>
        <v>0</v>
      </c>
      <c r="L216" s="23">
        <f t="shared" si="47"/>
        <v>0</v>
      </c>
      <c r="M216" s="23">
        <f t="shared" si="47"/>
        <v>0</v>
      </c>
      <c r="N216" s="3"/>
    </row>
    <row r="217" spans="1:14" outlineLevel="1" x14ac:dyDescent="0.2">
      <c r="A217" s="9" t="s">
        <v>211</v>
      </c>
      <c r="B217" s="10" t="s">
        <v>64</v>
      </c>
      <c r="C217" s="23">
        <f t="shared" si="46"/>
        <v>0</v>
      </c>
      <c r="D217" s="23">
        <f t="shared" si="46"/>
        <v>0</v>
      </c>
      <c r="E217" s="23">
        <f t="shared" si="46"/>
        <v>0</v>
      </c>
      <c r="F217" s="23">
        <f t="shared" si="46"/>
        <v>0</v>
      </c>
      <c r="G217" s="23">
        <f t="shared" si="44"/>
        <v>0</v>
      </c>
      <c r="H217" s="23"/>
      <c r="I217" s="23">
        <f t="shared" si="47"/>
        <v>0</v>
      </c>
      <c r="J217" s="23">
        <f t="shared" si="47"/>
        <v>0</v>
      </c>
      <c r="K217" s="23">
        <f t="shared" si="47"/>
        <v>0</v>
      </c>
      <c r="L217" s="23">
        <f t="shared" si="47"/>
        <v>0</v>
      </c>
      <c r="M217" s="23">
        <f t="shared" si="47"/>
        <v>0</v>
      </c>
    </row>
    <row r="218" spans="1:14" outlineLevel="1" x14ac:dyDescent="0.2">
      <c r="A218" s="9" t="s">
        <v>212</v>
      </c>
      <c r="B218" s="10" t="s">
        <v>41</v>
      </c>
      <c r="C218" s="23">
        <f t="shared" si="46"/>
        <v>0</v>
      </c>
      <c r="D218" s="23">
        <f t="shared" si="46"/>
        <v>0</v>
      </c>
      <c r="E218" s="23">
        <f t="shared" si="46"/>
        <v>0</v>
      </c>
      <c r="F218" s="23">
        <f t="shared" si="46"/>
        <v>0</v>
      </c>
      <c r="G218" s="23">
        <f t="shared" si="44"/>
        <v>0</v>
      </c>
      <c r="H218" s="23"/>
      <c r="I218" s="23">
        <f t="shared" si="47"/>
        <v>0</v>
      </c>
      <c r="J218" s="23">
        <f t="shared" si="47"/>
        <v>0</v>
      </c>
      <c r="K218" s="23">
        <f t="shared" si="47"/>
        <v>0</v>
      </c>
      <c r="L218" s="23">
        <f t="shared" si="47"/>
        <v>0</v>
      </c>
      <c r="M218" s="23">
        <f t="shared" si="47"/>
        <v>0</v>
      </c>
    </row>
    <row r="219" spans="1:14" outlineLevel="1" x14ac:dyDescent="0.2">
      <c r="A219" s="9" t="s">
        <v>213</v>
      </c>
      <c r="B219" s="10" t="s">
        <v>74</v>
      </c>
      <c r="C219" s="23">
        <f t="shared" si="46"/>
        <v>0</v>
      </c>
      <c r="D219" s="23">
        <f t="shared" si="46"/>
        <v>0</v>
      </c>
      <c r="E219" s="23">
        <f t="shared" si="46"/>
        <v>0</v>
      </c>
      <c r="F219" s="23">
        <f t="shared" si="46"/>
        <v>0</v>
      </c>
      <c r="G219" s="23">
        <f t="shared" si="44"/>
        <v>0</v>
      </c>
      <c r="H219" s="23"/>
      <c r="I219" s="23">
        <f t="shared" si="47"/>
        <v>0</v>
      </c>
      <c r="J219" s="23">
        <f t="shared" si="47"/>
        <v>0</v>
      </c>
      <c r="K219" s="23">
        <f t="shared" si="47"/>
        <v>0</v>
      </c>
      <c r="L219" s="23">
        <f t="shared" si="47"/>
        <v>0</v>
      </c>
      <c r="M219" s="23">
        <f t="shared" si="47"/>
        <v>0</v>
      </c>
    </row>
    <row r="220" spans="1:14" outlineLevel="1" x14ac:dyDescent="0.2">
      <c r="A220" s="9" t="s">
        <v>264</v>
      </c>
      <c r="B220" s="10" t="s">
        <v>265</v>
      </c>
      <c r="C220" s="23">
        <f t="shared" si="46"/>
        <v>0</v>
      </c>
      <c r="D220" s="23">
        <f t="shared" si="46"/>
        <v>0</v>
      </c>
      <c r="E220" s="23">
        <f t="shared" si="46"/>
        <v>0</v>
      </c>
      <c r="F220" s="23">
        <f t="shared" si="46"/>
        <v>0</v>
      </c>
      <c r="G220" s="23">
        <f t="shared" si="44"/>
        <v>0</v>
      </c>
      <c r="H220" s="23"/>
      <c r="I220" s="23">
        <f t="shared" si="47"/>
        <v>0</v>
      </c>
      <c r="J220" s="23">
        <f t="shared" si="47"/>
        <v>0</v>
      </c>
      <c r="K220" s="23">
        <f t="shared" si="47"/>
        <v>0</v>
      </c>
      <c r="L220" s="23">
        <f t="shared" si="47"/>
        <v>0</v>
      </c>
      <c r="M220" s="23">
        <f t="shared" si="47"/>
        <v>0</v>
      </c>
    </row>
    <row r="221" spans="1:14" outlineLevel="1" x14ac:dyDescent="0.2">
      <c r="A221" s="9" t="s">
        <v>214</v>
      </c>
      <c r="B221" s="10" t="s">
        <v>42</v>
      </c>
      <c r="C221" s="23">
        <f t="shared" si="46"/>
        <v>0</v>
      </c>
      <c r="D221" s="23">
        <f t="shared" si="46"/>
        <v>1713</v>
      </c>
      <c r="E221" s="23">
        <f t="shared" si="46"/>
        <v>-1713</v>
      </c>
      <c r="F221" s="23">
        <f t="shared" si="46"/>
        <v>1215</v>
      </c>
      <c r="G221" s="23">
        <f t="shared" si="44"/>
        <v>-2928</v>
      </c>
      <c r="H221" s="23"/>
      <c r="I221" s="23">
        <f t="shared" si="47"/>
        <v>2361</v>
      </c>
      <c r="J221" s="23">
        <f t="shared" si="47"/>
        <v>0</v>
      </c>
      <c r="K221" s="23">
        <f t="shared" si="47"/>
        <v>0</v>
      </c>
      <c r="L221" s="23">
        <f t="shared" si="47"/>
        <v>0</v>
      </c>
      <c r="M221" s="23">
        <f t="shared" si="47"/>
        <v>0</v>
      </c>
      <c r="N221" s="2"/>
    </row>
    <row r="222" spans="1:14" outlineLevel="1" x14ac:dyDescent="0.2">
      <c r="A222" s="9" t="s">
        <v>215</v>
      </c>
      <c r="B222" s="10" t="s">
        <v>43</v>
      </c>
      <c r="C222" s="23">
        <f t="shared" si="46"/>
        <v>0</v>
      </c>
      <c r="D222" s="23">
        <f t="shared" si="46"/>
        <v>13133</v>
      </c>
      <c r="E222" s="23">
        <f t="shared" si="46"/>
        <v>-13133</v>
      </c>
      <c r="F222" s="23">
        <f t="shared" si="46"/>
        <v>-568.04</v>
      </c>
      <c r="G222" s="23">
        <f t="shared" si="44"/>
        <v>-12564.96</v>
      </c>
      <c r="H222" s="23"/>
      <c r="I222" s="23">
        <f t="shared" si="47"/>
        <v>840</v>
      </c>
      <c r="J222" s="23">
        <f t="shared" si="47"/>
        <v>0</v>
      </c>
      <c r="K222" s="23">
        <f t="shared" si="47"/>
        <v>0</v>
      </c>
      <c r="L222" s="23">
        <f t="shared" si="47"/>
        <v>0</v>
      </c>
      <c r="M222" s="23">
        <f t="shared" si="47"/>
        <v>177</v>
      </c>
      <c r="N222" s="2"/>
    </row>
    <row r="223" spans="1:14" outlineLevel="1" x14ac:dyDescent="0.2">
      <c r="A223" s="49" t="s">
        <v>216</v>
      </c>
      <c r="B223" s="10" t="s">
        <v>44</v>
      </c>
      <c r="C223" s="23">
        <f t="shared" si="46"/>
        <v>0</v>
      </c>
      <c r="D223" s="23">
        <f t="shared" si="46"/>
        <v>0</v>
      </c>
      <c r="E223" s="23">
        <f t="shared" si="46"/>
        <v>0</v>
      </c>
      <c r="F223" s="23">
        <f t="shared" si="46"/>
        <v>313</v>
      </c>
      <c r="G223" s="23">
        <f t="shared" si="44"/>
        <v>-313</v>
      </c>
      <c r="H223" s="23"/>
      <c r="I223" s="23">
        <f t="shared" si="47"/>
        <v>0</v>
      </c>
      <c r="J223" s="23">
        <f t="shared" si="47"/>
        <v>0</v>
      </c>
      <c r="K223" s="23">
        <f t="shared" si="47"/>
        <v>0</v>
      </c>
      <c r="L223" s="23">
        <f t="shared" si="47"/>
        <v>0</v>
      </c>
      <c r="M223" s="23">
        <f t="shared" si="47"/>
        <v>0</v>
      </c>
      <c r="N223" s="2"/>
    </row>
    <row r="224" spans="1:14" outlineLevel="1" x14ac:dyDescent="0.2">
      <c r="A224" s="9" t="s">
        <v>217</v>
      </c>
      <c r="B224" s="10" t="s">
        <v>45</v>
      </c>
      <c r="C224" s="23">
        <f t="shared" si="46"/>
        <v>0</v>
      </c>
      <c r="D224" s="23">
        <f t="shared" si="46"/>
        <v>0</v>
      </c>
      <c r="E224" s="23">
        <f t="shared" si="46"/>
        <v>0</v>
      </c>
      <c r="F224" s="23">
        <f t="shared" si="46"/>
        <v>0</v>
      </c>
      <c r="G224" s="23">
        <f t="shared" si="44"/>
        <v>0</v>
      </c>
      <c r="H224" s="23"/>
      <c r="I224" s="23">
        <f t="shared" si="47"/>
        <v>0</v>
      </c>
      <c r="J224" s="23">
        <f t="shared" si="47"/>
        <v>0</v>
      </c>
      <c r="K224" s="23">
        <f t="shared" si="47"/>
        <v>0</v>
      </c>
      <c r="L224" s="23">
        <f t="shared" si="47"/>
        <v>0</v>
      </c>
      <c r="M224" s="23">
        <f t="shared" si="47"/>
        <v>0</v>
      </c>
      <c r="N224" s="2"/>
    </row>
    <row r="225" spans="1:19" outlineLevel="1" x14ac:dyDescent="0.2">
      <c r="A225" s="9" t="s">
        <v>218</v>
      </c>
      <c r="B225" s="10" t="s">
        <v>46</v>
      </c>
      <c r="C225" s="23">
        <f t="shared" si="46"/>
        <v>0</v>
      </c>
      <c r="D225" s="23">
        <f t="shared" si="46"/>
        <v>0</v>
      </c>
      <c r="E225" s="23">
        <f t="shared" si="46"/>
        <v>0</v>
      </c>
      <c r="F225" s="23">
        <f t="shared" si="46"/>
        <v>0</v>
      </c>
      <c r="G225" s="23">
        <f t="shared" si="44"/>
        <v>0</v>
      </c>
      <c r="H225" s="23"/>
      <c r="I225" s="23">
        <f t="shared" si="47"/>
        <v>28336</v>
      </c>
      <c r="J225" s="23">
        <f t="shared" si="47"/>
        <v>0</v>
      </c>
      <c r="K225" s="23">
        <f t="shared" si="47"/>
        <v>0</v>
      </c>
      <c r="L225" s="23">
        <f t="shared" si="47"/>
        <v>0</v>
      </c>
      <c r="M225" s="23">
        <f t="shared" si="47"/>
        <v>0</v>
      </c>
      <c r="N225" s="2"/>
      <c r="R225" s="2"/>
    </row>
    <row r="226" spans="1:19" outlineLevel="1" x14ac:dyDescent="0.2">
      <c r="A226" s="9" t="s">
        <v>219</v>
      </c>
      <c r="B226" s="10" t="s">
        <v>47</v>
      </c>
      <c r="C226" s="23">
        <f t="shared" si="46"/>
        <v>0</v>
      </c>
      <c r="D226" s="23">
        <f t="shared" si="46"/>
        <v>50</v>
      </c>
      <c r="E226" s="23">
        <f t="shared" si="46"/>
        <v>-50</v>
      </c>
      <c r="F226" s="23">
        <f t="shared" si="46"/>
        <v>0</v>
      </c>
      <c r="G226" s="23">
        <f t="shared" si="44"/>
        <v>-50</v>
      </c>
      <c r="H226" s="23"/>
      <c r="I226" s="23">
        <f t="shared" si="47"/>
        <v>0</v>
      </c>
      <c r="J226" s="23">
        <f t="shared" si="47"/>
        <v>0</v>
      </c>
      <c r="K226" s="23">
        <f t="shared" si="47"/>
        <v>0</v>
      </c>
      <c r="L226" s="23">
        <f t="shared" si="47"/>
        <v>0</v>
      </c>
      <c r="M226" s="23">
        <f t="shared" si="47"/>
        <v>0</v>
      </c>
      <c r="N226" s="2"/>
    </row>
    <row r="227" spans="1:19" outlineLevel="1" x14ac:dyDescent="0.2">
      <c r="A227" s="9" t="s">
        <v>220</v>
      </c>
      <c r="B227" s="10" t="s">
        <v>48</v>
      </c>
      <c r="C227" s="23">
        <f t="shared" si="46"/>
        <v>0</v>
      </c>
      <c r="D227" s="23">
        <f t="shared" si="46"/>
        <v>0</v>
      </c>
      <c r="E227" s="23">
        <f t="shared" si="46"/>
        <v>0</v>
      </c>
      <c r="F227" s="23">
        <f t="shared" si="46"/>
        <v>0</v>
      </c>
      <c r="G227" s="23">
        <f t="shared" si="44"/>
        <v>0</v>
      </c>
      <c r="H227" s="23"/>
      <c r="I227" s="23">
        <f t="shared" si="47"/>
        <v>0</v>
      </c>
      <c r="J227" s="23">
        <f t="shared" si="47"/>
        <v>0</v>
      </c>
      <c r="K227" s="23">
        <f t="shared" si="47"/>
        <v>0</v>
      </c>
      <c r="L227" s="23">
        <f t="shared" si="47"/>
        <v>0</v>
      </c>
      <c r="M227" s="23">
        <f t="shared" si="47"/>
        <v>0</v>
      </c>
    </row>
    <row r="228" spans="1:19" outlineLevel="1" x14ac:dyDescent="0.2">
      <c r="A228" s="9" t="s">
        <v>221</v>
      </c>
      <c r="B228" s="10" t="s">
        <v>49</v>
      </c>
      <c r="C228" s="23">
        <f t="shared" si="46"/>
        <v>0</v>
      </c>
      <c r="D228" s="23">
        <f t="shared" si="46"/>
        <v>0</v>
      </c>
      <c r="E228" s="23">
        <f t="shared" si="46"/>
        <v>0</v>
      </c>
      <c r="F228" s="23">
        <f t="shared" si="46"/>
        <v>0</v>
      </c>
      <c r="G228" s="23">
        <f t="shared" si="44"/>
        <v>0</v>
      </c>
      <c r="H228" s="23"/>
      <c r="I228" s="23">
        <f t="shared" si="47"/>
        <v>0</v>
      </c>
      <c r="J228" s="23">
        <f t="shared" si="47"/>
        <v>0</v>
      </c>
      <c r="K228" s="23">
        <f t="shared" si="47"/>
        <v>0</v>
      </c>
      <c r="L228" s="23">
        <f t="shared" si="47"/>
        <v>0</v>
      </c>
      <c r="M228" s="23">
        <f t="shared" si="47"/>
        <v>0</v>
      </c>
      <c r="N228" s="2"/>
    </row>
    <row r="229" spans="1:19" outlineLevel="1" x14ac:dyDescent="0.2">
      <c r="A229" s="9" t="s">
        <v>222</v>
      </c>
      <c r="B229" s="10" t="s">
        <v>50</v>
      </c>
      <c r="C229" s="23">
        <f t="shared" si="46"/>
        <v>0</v>
      </c>
      <c r="D229" s="23">
        <f t="shared" si="46"/>
        <v>48</v>
      </c>
      <c r="E229" s="23">
        <f t="shared" si="46"/>
        <v>-48</v>
      </c>
      <c r="F229" s="23">
        <f t="shared" si="46"/>
        <v>0</v>
      </c>
      <c r="G229" s="23">
        <f t="shared" si="44"/>
        <v>-48</v>
      </c>
      <c r="H229" s="23"/>
      <c r="I229" s="23">
        <f t="shared" si="47"/>
        <v>0</v>
      </c>
      <c r="J229" s="23">
        <f t="shared" si="47"/>
        <v>0</v>
      </c>
      <c r="K229" s="23">
        <f t="shared" si="47"/>
        <v>0</v>
      </c>
      <c r="L229" s="23">
        <f t="shared" si="47"/>
        <v>0</v>
      </c>
      <c r="M229" s="23">
        <f t="shared" si="47"/>
        <v>0</v>
      </c>
      <c r="N229" s="2"/>
      <c r="O229" s="13"/>
    </row>
    <row r="230" spans="1:19" outlineLevel="1" x14ac:dyDescent="0.2">
      <c r="A230" s="9" t="s">
        <v>223</v>
      </c>
      <c r="B230" s="10" t="s">
        <v>51</v>
      </c>
      <c r="C230" s="23">
        <f t="shared" si="46"/>
        <v>0</v>
      </c>
      <c r="D230" s="23">
        <f t="shared" si="46"/>
        <v>120</v>
      </c>
      <c r="E230" s="23">
        <f t="shared" si="46"/>
        <v>-120</v>
      </c>
      <c r="F230" s="23">
        <f t="shared" si="46"/>
        <v>0</v>
      </c>
      <c r="G230" s="23">
        <f t="shared" si="44"/>
        <v>-120</v>
      </c>
      <c r="H230" s="23"/>
      <c r="I230" s="23">
        <f t="shared" si="47"/>
        <v>1248</v>
      </c>
      <c r="J230" s="23">
        <f t="shared" si="47"/>
        <v>0</v>
      </c>
      <c r="K230" s="23">
        <f t="shared" si="47"/>
        <v>0</v>
      </c>
      <c r="L230" s="23">
        <f t="shared" si="47"/>
        <v>0</v>
      </c>
      <c r="M230" s="23">
        <f t="shared" si="47"/>
        <v>0</v>
      </c>
      <c r="N230" s="2"/>
      <c r="O230" s="13"/>
    </row>
    <row r="231" spans="1:19" outlineLevel="1" x14ac:dyDescent="0.2">
      <c r="A231" s="9" t="s">
        <v>224</v>
      </c>
      <c r="B231" s="10" t="s">
        <v>52</v>
      </c>
      <c r="C231" s="23">
        <f t="shared" si="46"/>
        <v>0</v>
      </c>
      <c r="D231" s="23">
        <f t="shared" si="46"/>
        <v>0</v>
      </c>
      <c r="E231" s="23">
        <f t="shared" si="46"/>
        <v>0</v>
      </c>
      <c r="F231" s="23">
        <f t="shared" si="46"/>
        <v>0</v>
      </c>
      <c r="G231" s="23">
        <f t="shared" si="44"/>
        <v>0</v>
      </c>
      <c r="H231" s="23"/>
      <c r="I231" s="23">
        <f t="shared" si="47"/>
        <v>0</v>
      </c>
      <c r="J231" s="23">
        <f t="shared" si="47"/>
        <v>0</v>
      </c>
      <c r="K231" s="23">
        <f t="shared" si="47"/>
        <v>0</v>
      </c>
      <c r="L231" s="23">
        <f t="shared" si="47"/>
        <v>0</v>
      </c>
      <c r="M231" s="23">
        <f t="shared" si="47"/>
        <v>0</v>
      </c>
    </row>
    <row r="232" spans="1:19" outlineLevel="1" x14ac:dyDescent="0.2">
      <c r="A232" s="9" t="s">
        <v>225</v>
      </c>
      <c r="B232" s="10" t="s">
        <v>53</v>
      </c>
      <c r="C232" s="23">
        <f t="shared" si="46"/>
        <v>0</v>
      </c>
      <c r="D232" s="23">
        <f t="shared" si="46"/>
        <v>714</v>
      </c>
      <c r="E232" s="23">
        <f t="shared" si="46"/>
        <v>-714</v>
      </c>
      <c r="F232" s="23">
        <f t="shared" si="46"/>
        <v>0</v>
      </c>
      <c r="G232" s="23">
        <f t="shared" si="44"/>
        <v>-714</v>
      </c>
      <c r="H232" s="23"/>
      <c r="I232" s="23">
        <f t="shared" si="47"/>
        <v>0</v>
      </c>
      <c r="J232" s="23">
        <f t="shared" si="47"/>
        <v>0</v>
      </c>
      <c r="K232" s="23">
        <f t="shared" si="47"/>
        <v>0</v>
      </c>
      <c r="L232" s="23">
        <f t="shared" si="47"/>
        <v>0</v>
      </c>
      <c r="M232" s="23">
        <f t="shared" si="47"/>
        <v>0</v>
      </c>
    </row>
    <row r="233" spans="1:19" outlineLevel="1" x14ac:dyDescent="0.2">
      <c r="A233" s="9" t="s">
        <v>226</v>
      </c>
      <c r="B233" s="10" t="s">
        <v>62</v>
      </c>
      <c r="C233" s="23">
        <f t="shared" si="46"/>
        <v>0</v>
      </c>
      <c r="D233" s="23">
        <f t="shared" si="46"/>
        <v>0</v>
      </c>
      <c r="E233" s="23">
        <f t="shared" si="46"/>
        <v>0</v>
      </c>
      <c r="F233" s="23">
        <f t="shared" si="46"/>
        <v>0</v>
      </c>
      <c r="G233" s="23">
        <f t="shared" si="44"/>
        <v>0</v>
      </c>
      <c r="H233" s="23"/>
      <c r="I233" s="23">
        <f t="shared" si="47"/>
        <v>0</v>
      </c>
      <c r="J233" s="23">
        <f t="shared" si="47"/>
        <v>0</v>
      </c>
      <c r="K233" s="23">
        <f t="shared" si="47"/>
        <v>0</v>
      </c>
      <c r="L233" s="23">
        <f t="shared" si="47"/>
        <v>0</v>
      </c>
      <c r="M233" s="23">
        <f t="shared" si="47"/>
        <v>0</v>
      </c>
      <c r="N233" s="2"/>
    </row>
    <row r="234" spans="1:19" outlineLevel="1" x14ac:dyDescent="0.2">
      <c r="A234" s="9" t="s">
        <v>227</v>
      </c>
      <c r="B234" s="10" t="s">
        <v>54</v>
      </c>
      <c r="C234" s="23">
        <f t="shared" si="46"/>
        <v>0</v>
      </c>
      <c r="D234" s="23">
        <f t="shared" si="46"/>
        <v>3244</v>
      </c>
      <c r="E234" s="23">
        <f t="shared" si="46"/>
        <v>-3244</v>
      </c>
      <c r="F234" s="23">
        <f t="shared" si="46"/>
        <v>0</v>
      </c>
      <c r="G234" s="23">
        <f t="shared" si="44"/>
        <v>-3244</v>
      </c>
      <c r="H234" s="23"/>
      <c r="I234" s="23">
        <f t="shared" si="47"/>
        <v>0</v>
      </c>
      <c r="J234" s="23">
        <f t="shared" si="47"/>
        <v>0</v>
      </c>
      <c r="K234" s="23">
        <f t="shared" si="47"/>
        <v>0</v>
      </c>
      <c r="L234" s="23">
        <f t="shared" si="47"/>
        <v>0</v>
      </c>
      <c r="M234" s="23">
        <f t="shared" si="47"/>
        <v>0</v>
      </c>
      <c r="N234" s="2"/>
    </row>
    <row r="235" spans="1:19" outlineLevel="1" x14ac:dyDescent="0.2">
      <c r="A235" s="9" t="s">
        <v>228</v>
      </c>
      <c r="B235" s="10" t="s">
        <v>66</v>
      </c>
      <c r="C235" s="23">
        <f t="shared" si="46"/>
        <v>0</v>
      </c>
      <c r="D235" s="23">
        <f t="shared" si="46"/>
        <v>0</v>
      </c>
      <c r="E235" s="23">
        <f t="shared" si="46"/>
        <v>0</v>
      </c>
      <c r="F235" s="23">
        <f t="shared" si="46"/>
        <v>0</v>
      </c>
      <c r="G235" s="23">
        <f t="shared" si="44"/>
        <v>0</v>
      </c>
      <c r="H235" s="23"/>
      <c r="I235" s="23">
        <f t="shared" si="47"/>
        <v>0</v>
      </c>
      <c r="J235" s="23">
        <f t="shared" si="47"/>
        <v>0</v>
      </c>
      <c r="K235" s="23">
        <f t="shared" si="47"/>
        <v>0</v>
      </c>
      <c r="L235" s="23">
        <f t="shared" si="47"/>
        <v>0</v>
      </c>
      <c r="M235" s="23">
        <f t="shared" si="47"/>
        <v>0</v>
      </c>
      <c r="N235" s="2"/>
    </row>
    <row r="236" spans="1:19" outlineLevel="1" x14ac:dyDescent="0.2">
      <c r="A236" s="9" t="s">
        <v>229</v>
      </c>
      <c r="B236" s="10" t="s">
        <v>55</v>
      </c>
      <c r="C236" s="23">
        <f t="shared" si="46"/>
        <v>0</v>
      </c>
      <c r="D236" s="23">
        <f t="shared" si="46"/>
        <v>0</v>
      </c>
      <c r="E236" s="23">
        <f t="shared" si="46"/>
        <v>0</v>
      </c>
      <c r="F236" s="23">
        <f t="shared" si="46"/>
        <v>0</v>
      </c>
      <c r="G236" s="23">
        <f t="shared" si="44"/>
        <v>0</v>
      </c>
      <c r="H236" s="23"/>
      <c r="I236" s="23">
        <f t="shared" si="47"/>
        <v>0</v>
      </c>
      <c r="J236" s="23">
        <f t="shared" si="47"/>
        <v>0</v>
      </c>
      <c r="K236" s="23">
        <f t="shared" si="47"/>
        <v>0</v>
      </c>
      <c r="L236" s="23">
        <f t="shared" si="47"/>
        <v>0</v>
      </c>
      <c r="M236" s="23">
        <f t="shared" si="47"/>
        <v>0</v>
      </c>
      <c r="O236" s="3"/>
    </row>
    <row r="237" spans="1:19" outlineLevel="1" x14ac:dyDescent="0.2">
      <c r="A237" s="9" t="s">
        <v>266</v>
      </c>
      <c r="B237" s="10" t="s">
        <v>267</v>
      </c>
      <c r="C237" s="23">
        <f t="shared" si="46"/>
        <v>0</v>
      </c>
      <c r="D237" s="23">
        <f t="shared" si="46"/>
        <v>0</v>
      </c>
      <c r="E237" s="23">
        <f t="shared" si="46"/>
        <v>0</v>
      </c>
      <c r="F237" s="23">
        <f t="shared" si="46"/>
        <v>0</v>
      </c>
      <c r="G237" s="23">
        <f t="shared" si="44"/>
        <v>0</v>
      </c>
      <c r="H237" s="23"/>
      <c r="I237" s="23">
        <f t="shared" si="47"/>
        <v>0</v>
      </c>
      <c r="J237" s="23">
        <f t="shared" si="47"/>
        <v>0</v>
      </c>
      <c r="K237" s="23">
        <f t="shared" si="47"/>
        <v>0</v>
      </c>
      <c r="L237" s="23">
        <f t="shared" si="47"/>
        <v>0</v>
      </c>
      <c r="M237" s="23">
        <f t="shared" si="47"/>
        <v>0</v>
      </c>
      <c r="O237" s="3"/>
    </row>
    <row r="238" spans="1:19" outlineLevel="1" x14ac:dyDescent="0.2">
      <c r="A238" s="9" t="s">
        <v>230</v>
      </c>
      <c r="B238" s="10" t="s">
        <v>56</v>
      </c>
      <c r="C238" s="23">
        <f t="shared" si="46"/>
        <v>0</v>
      </c>
      <c r="D238" s="23">
        <f t="shared" si="46"/>
        <v>0</v>
      </c>
      <c r="E238" s="23">
        <f t="shared" si="46"/>
        <v>0</v>
      </c>
      <c r="F238" s="23">
        <f t="shared" si="46"/>
        <v>0</v>
      </c>
      <c r="G238" s="23">
        <f t="shared" si="44"/>
        <v>0</v>
      </c>
      <c r="H238" s="23"/>
      <c r="I238" s="23">
        <f t="shared" si="47"/>
        <v>2225</v>
      </c>
      <c r="J238" s="23">
        <f t="shared" si="47"/>
        <v>0</v>
      </c>
      <c r="K238" s="23">
        <f t="shared" si="47"/>
        <v>0</v>
      </c>
      <c r="L238" s="23">
        <f t="shared" si="47"/>
        <v>0</v>
      </c>
      <c r="M238" s="23">
        <f t="shared" si="47"/>
        <v>0</v>
      </c>
      <c r="P238" s="3"/>
    </row>
    <row r="239" spans="1:19" outlineLevel="1" x14ac:dyDescent="0.2">
      <c r="A239" s="9" t="s">
        <v>231</v>
      </c>
      <c r="B239" s="10" t="s">
        <v>69</v>
      </c>
      <c r="C239" s="23">
        <f t="shared" si="46"/>
        <v>0</v>
      </c>
      <c r="D239" s="23">
        <f t="shared" si="46"/>
        <v>0</v>
      </c>
      <c r="E239" s="23">
        <f t="shared" si="46"/>
        <v>0</v>
      </c>
      <c r="F239" s="23">
        <f t="shared" si="46"/>
        <v>0</v>
      </c>
      <c r="G239" s="23">
        <f t="shared" si="44"/>
        <v>0</v>
      </c>
      <c r="H239" s="23"/>
      <c r="I239" s="23">
        <f t="shared" si="47"/>
        <v>0</v>
      </c>
      <c r="J239" s="23">
        <f t="shared" si="47"/>
        <v>0</v>
      </c>
      <c r="K239" s="23">
        <f t="shared" si="47"/>
        <v>0</v>
      </c>
      <c r="L239" s="23">
        <f t="shared" si="47"/>
        <v>0</v>
      </c>
      <c r="M239" s="23">
        <f t="shared" si="47"/>
        <v>0</v>
      </c>
      <c r="P239" s="3"/>
    </row>
    <row r="240" spans="1:19" outlineLevel="1" x14ac:dyDescent="0.2">
      <c r="A240" s="9" t="s">
        <v>260</v>
      </c>
      <c r="B240" s="10" t="s">
        <v>261</v>
      </c>
      <c r="C240" s="23">
        <f t="shared" si="46"/>
        <v>0</v>
      </c>
      <c r="D240" s="23">
        <f t="shared" si="46"/>
        <v>260</v>
      </c>
      <c r="E240" s="23">
        <f t="shared" si="46"/>
        <v>-260</v>
      </c>
      <c r="F240" s="23">
        <f t="shared" si="46"/>
        <v>0</v>
      </c>
      <c r="G240" s="23">
        <f t="shared" ref="G240:G248" si="48">E240-F240</f>
        <v>-260</v>
      </c>
      <c r="H240" s="23"/>
      <c r="I240" s="23">
        <f t="shared" si="47"/>
        <v>0</v>
      </c>
      <c r="J240" s="23">
        <f t="shared" si="47"/>
        <v>0</v>
      </c>
      <c r="K240" s="23">
        <f t="shared" si="47"/>
        <v>0</v>
      </c>
      <c r="L240" s="23">
        <f t="shared" si="47"/>
        <v>0</v>
      </c>
      <c r="M240" s="23">
        <f t="shared" si="47"/>
        <v>0</v>
      </c>
      <c r="N240" s="2"/>
      <c r="O240" s="3"/>
      <c r="P240" s="3"/>
      <c r="S240" s="39"/>
    </row>
    <row r="241" spans="1:19" outlineLevel="1" x14ac:dyDescent="0.2">
      <c r="A241" s="9" t="s">
        <v>240</v>
      </c>
      <c r="B241" s="10" t="s">
        <v>241</v>
      </c>
      <c r="C241" s="23">
        <f t="shared" si="46"/>
        <v>0</v>
      </c>
      <c r="D241" s="23">
        <f t="shared" si="46"/>
        <v>0</v>
      </c>
      <c r="E241" s="23">
        <f t="shared" si="46"/>
        <v>0</v>
      </c>
      <c r="F241" s="23">
        <f t="shared" si="46"/>
        <v>0</v>
      </c>
      <c r="G241" s="23">
        <f t="shared" si="48"/>
        <v>0</v>
      </c>
      <c r="H241" s="23"/>
      <c r="I241" s="23">
        <f t="shared" si="47"/>
        <v>0</v>
      </c>
      <c r="J241" s="23">
        <f t="shared" si="47"/>
        <v>0</v>
      </c>
      <c r="K241" s="23">
        <f t="shared" si="47"/>
        <v>0</v>
      </c>
      <c r="L241" s="23">
        <f t="shared" si="47"/>
        <v>0</v>
      </c>
      <c r="M241" s="23">
        <f t="shared" si="47"/>
        <v>0</v>
      </c>
      <c r="N241" s="2"/>
      <c r="O241" s="3"/>
      <c r="P241" s="3"/>
      <c r="S241" s="39"/>
    </row>
    <row r="242" spans="1:19" outlineLevel="1" x14ac:dyDescent="0.2">
      <c r="A242" s="49" t="s">
        <v>232</v>
      </c>
      <c r="B242" s="10" t="s">
        <v>242</v>
      </c>
      <c r="C242" s="23">
        <f t="shared" si="46"/>
        <v>0</v>
      </c>
      <c r="D242" s="23">
        <f t="shared" si="46"/>
        <v>0</v>
      </c>
      <c r="E242" s="23">
        <f t="shared" si="46"/>
        <v>0</v>
      </c>
      <c r="F242" s="23">
        <f t="shared" si="46"/>
        <v>0</v>
      </c>
      <c r="G242" s="23">
        <f t="shared" si="48"/>
        <v>0</v>
      </c>
      <c r="H242" s="23"/>
      <c r="I242" s="23">
        <f t="shared" si="47"/>
        <v>0</v>
      </c>
      <c r="J242" s="23">
        <f t="shared" si="47"/>
        <v>0</v>
      </c>
      <c r="K242" s="23">
        <f t="shared" si="47"/>
        <v>0</v>
      </c>
      <c r="L242" s="23">
        <f t="shared" si="47"/>
        <v>0</v>
      </c>
      <c r="M242" s="23">
        <f t="shared" si="47"/>
        <v>0</v>
      </c>
      <c r="N242" s="2"/>
      <c r="O242" s="3"/>
      <c r="P242" s="3"/>
      <c r="S242" s="39"/>
    </row>
    <row r="243" spans="1:19" outlineLevel="1" x14ac:dyDescent="0.2">
      <c r="A243" s="49" t="s">
        <v>233</v>
      </c>
      <c r="B243" s="10" t="s">
        <v>243</v>
      </c>
      <c r="C243" s="23">
        <f t="shared" si="46"/>
        <v>0</v>
      </c>
      <c r="D243" s="23">
        <f t="shared" si="46"/>
        <v>0</v>
      </c>
      <c r="E243" s="23">
        <f t="shared" si="46"/>
        <v>0</v>
      </c>
      <c r="F243" s="23">
        <f t="shared" si="46"/>
        <v>0</v>
      </c>
      <c r="G243" s="23">
        <f t="shared" si="48"/>
        <v>0</v>
      </c>
      <c r="H243" s="23"/>
      <c r="I243" s="23">
        <f t="shared" si="47"/>
        <v>0</v>
      </c>
      <c r="J243" s="23">
        <f t="shared" si="47"/>
        <v>0</v>
      </c>
      <c r="K243" s="23">
        <f t="shared" si="47"/>
        <v>0</v>
      </c>
      <c r="L243" s="23">
        <f t="shared" si="47"/>
        <v>0</v>
      </c>
      <c r="M243" s="23">
        <f t="shared" si="47"/>
        <v>0</v>
      </c>
      <c r="N243" s="2"/>
    </row>
    <row r="244" spans="1:19" ht="15" customHeight="1" outlineLevel="1" x14ac:dyDescent="0.2">
      <c r="A244" s="9" t="s">
        <v>234</v>
      </c>
      <c r="B244" s="10" t="s">
        <v>245</v>
      </c>
      <c r="C244" s="23">
        <f t="shared" si="46"/>
        <v>0</v>
      </c>
      <c r="D244" s="23">
        <f t="shared" si="46"/>
        <v>0</v>
      </c>
      <c r="E244" s="23">
        <f t="shared" si="46"/>
        <v>0</v>
      </c>
      <c r="F244" s="23">
        <f t="shared" si="46"/>
        <v>0</v>
      </c>
      <c r="G244" s="23">
        <f t="shared" si="48"/>
        <v>0</v>
      </c>
      <c r="H244" s="23"/>
      <c r="I244" s="23">
        <f t="shared" si="47"/>
        <v>0</v>
      </c>
      <c r="J244" s="23">
        <f t="shared" si="47"/>
        <v>0</v>
      </c>
      <c r="K244" s="23">
        <f t="shared" si="47"/>
        <v>0</v>
      </c>
      <c r="L244" s="23">
        <f t="shared" si="47"/>
        <v>0</v>
      </c>
      <c r="M244" s="23">
        <f t="shared" si="47"/>
        <v>0</v>
      </c>
      <c r="N244" s="2"/>
    </row>
    <row r="245" spans="1:19" ht="15" customHeight="1" outlineLevel="1" x14ac:dyDescent="0.2">
      <c r="A245" s="9" t="s">
        <v>235</v>
      </c>
      <c r="B245" s="9" t="s">
        <v>246</v>
      </c>
      <c r="C245" s="23">
        <f t="shared" si="46"/>
        <v>0</v>
      </c>
      <c r="D245" s="23">
        <f t="shared" si="46"/>
        <v>0</v>
      </c>
      <c r="E245" s="23">
        <f t="shared" si="46"/>
        <v>0</v>
      </c>
      <c r="F245" s="23">
        <f t="shared" si="46"/>
        <v>0</v>
      </c>
      <c r="G245" s="23">
        <f t="shared" si="48"/>
        <v>0</v>
      </c>
      <c r="H245" s="23"/>
      <c r="I245" s="23">
        <f t="shared" si="47"/>
        <v>0</v>
      </c>
      <c r="J245" s="23">
        <f t="shared" si="47"/>
        <v>0</v>
      </c>
      <c r="K245" s="23">
        <f t="shared" si="47"/>
        <v>0</v>
      </c>
      <c r="L245" s="23">
        <f t="shared" si="47"/>
        <v>0</v>
      </c>
      <c r="M245" s="23">
        <f t="shared" si="47"/>
        <v>0</v>
      </c>
      <c r="N245" s="2"/>
    </row>
    <row r="246" spans="1:19" outlineLevel="1" x14ac:dyDescent="0.2">
      <c r="A246" s="9" t="s">
        <v>262</v>
      </c>
      <c r="B246" s="9" t="s">
        <v>263</v>
      </c>
      <c r="C246" s="23">
        <f t="shared" si="46"/>
        <v>0</v>
      </c>
      <c r="D246" s="23">
        <f t="shared" si="46"/>
        <v>0</v>
      </c>
      <c r="E246" s="23">
        <f t="shared" si="46"/>
        <v>0</v>
      </c>
      <c r="F246" s="23">
        <f t="shared" si="46"/>
        <v>0</v>
      </c>
      <c r="G246" s="23">
        <f t="shared" si="48"/>
        <v>0</v>
      </c>
      <c r="H246" s="23"/>
      <c r="I246" s="23">
        <f t="shared" si="47"/>
        <v>0</v>
      </c>
      <c r="J246" s="23">
        <f t="shared" si="47"/>
        <v>0</v>
      </c>
      <c r="K246" s="23">
        <f t="shared" si="47"/>
        <v>0</v>
      </c>
      <c r="L246" s="23">
        <f t="shared" si="47"/>
        <v>0</v>
      </c>
      <c r="M246" s="23">
        <f t="shared" si="47"/>
        <v>0</v>
      </c>
    </row>
    <row r="247" spans="1:19" outlineLevel="1" x14ac:dyDescent="0.2">
      <c r="A247" s="9" t="s">
        <v>236</v>
      </c>
      <c r="B247" s="9" t="s">
        <v>244</v>
      </c>
      <c r="C247" s="23">
        <f t="shared" si="46"/>
        <v>0</v>
      </c>
      <c r="D247" s="23">
        <f t="shared" si="46"/>
        <v>0</v>
      </c>
      <c r="E247" s="23">
        <f t="shared" si="46"/>
        <v>0</v>
      </c>
      <c r="F247" s="23">
        <f t="shared" si="46"/>
        <v>0</v>
      </c>
      <c r="G247" s="23">
        <f t="shared" si="48"/>
        <v>0</v>
      </c>
      <c r="H247" s="23"/>
      <c r="I247" s="23">
        <f t="shared" si="47"/>
        <v>0</v>
      </c>
      <c r="J247" s="23">
        <f t="shared" si="47"/>
        <v>0</v>
      </c>
      <c r="K247" s="23">
        <f t="shared" si="47"/>
        <v>0</v>
      </c>
      <c r="L247" s="23">
        <f t="shared" si="47"/>
        <v>0</v>
      </c>
      <c r="M247" s="23">
        <f t="shared" si="47"/>
        <v>0</v>
      </c>
    </row>
    <row r="248" spans="1:19" outlineLevel="1" x14ac:dyDescent="0.2">
      <c r="A248" s="49" t="s">
        <v>237</v>
      </c>
      <c r="B248" s="9" t="s">
        <v>63</v>
      </c>
      <c r="C248" s="23">
        <f t="shared" si="46"/>
        <v>0</v>
      </c>
      <c r="D248" s="23">
        <f t="shared" si="46"/>
        <v>0</v>
      </c>
      <c r="E248" s="23">
        <f t="shared" si="46"/>
        <v>0</v>
      </c>
      <c r="F248" s="23">
        <f t="shared" si="46"/>
        <v>0</v>
      </c>
      <c r="G248" s="23">
        <f t="shared" si="48"/>
        <v>0</v>
      </c>
      <c r="H248" s="23"/>
      <c r="I248" s="23">
        <f t="shared" si="47"/>
        <v>620000</v>
      </c>
      <c r="J248" s="23">
        <f t="shared" si="47"/>
        <v>0</v>
      </c>
      <c r="K248" s="23">
        <f t="shared" si="47"/>
        <v>0</v>
      </c>
      <c r="L248" s="23">
        <f t="shared" si="47"/>
        <v>0</v>
      </c>
      <c r="M248" s="23">
        <f t="shared" si="47"/>
        <v>0</v>
      </c>
    </row>
    <row r="249" spans="1:19" s="40" customFormat="1" outlineLevel="1" x14ac:dyDescent="0.2">
      <c r="A249" s="32"/>
      <c r="B249" s="10" t="s">
        <v>57</v>
      </c>
      <c r="C249" s="24">
        <f>SUM(C175:C248)</f>
        <v>0</v>
      </c>
      <c r="D249" s="24">
        <f>SUM(D175:D248)</f>
        <v>317838</v>
      </c>
      <c r="E249" s="24">
        <f>C249-D249</f>
        <v>-317838</v>
      </c>
      <c r="F249" s="24">
        <f>SUM(F175:F248)</f>
        <v>4284.8200000000061</v>
      </c>
      <c r="G249" s="24">
        <f t="shared" ref="G249" si="49">E249-F249</f>
        <v>-322122.82</v>
      </c>
      <c r="H249" s="24"/>
      <c r="I249" s="24">
        <f>SUM(I175:I248)</f>
        <v>661439</v>
      </c>
      <c r="J249" s="24">
        <f>SUM(J175:J248)</f>
        <v>0</v>
      </c>
      <c r="K249" s="24">
        <f>SUM(K175:K248)</f>
        <v>70</v>
      </c>
      <c r="L249" s="24">
        <f>SUM(L175:L248)</f>
        <v>0</v>
      </c>
      <c r="M249" s="24">
        <f>SUM(M175:M248)</f>
        <v>177</v>
      </c>
    </row>
    <row r="250" spans="1:19" outlineLevel="1" x14ac:dyDescent="0.2">
      <c r="B250" s="4" t="s">
        <v>58</v>
      </c>
    </row>
    <row r="251" spans="1:19" outlineLevel="1" x14ac:dyDescent="0.2"/>
  </sheetData>
  <mergeCells count="15">
    <mergeCell ref="A1:L1"/>
    <mergeCell ref="A2:L2"/>
    <mergeCell ref="A3:L3"/>
    <mergeCell ref="A4:L4"/>
    <mergeCell ref="I6:M6"/>
    <mergeCell ref="A87:L87"/>
    <mergeCell ref="A85:L85"/>
    <mergeCell ref="A86:L86"/>
    <mergeCell ref="A88:L88"/>
    <mergeCell ref="I90:M90"/>
    <mergeCell ref="A168:L168"/>
    <mergeCell ref="A169:L169"/>
    <mergeCell ref="A171:L171"/>
    <mergeCell ref="I173:M173"/>
    <mergeCell ref="A170:L170"/>
  </mergeCells>
  <printOptions horizontalCentered="1"/>
  <pageMargins left="0" right="0" top="0.25" bottom="0.25" header="0.3" footer="0.3"/>
  <pageSetup scale="64" fitToHeight="0" orientation="portrait" r:id="rId1"/>
  <headerFooter>
    <oddFooter>&amp;C&amp;P</oddFooter>
  </headerFooter>
  <rowBreaks count="1" manualBreakCount="1">
    <brk id="8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3" t="s">
        <v>134</v>
      </c>
      <c r="B1" s="43" t="s">
        <v>133</v>
      </c>
      <c r="C1" s="43" t="s">
        <v>77</v>
      </c>
      <c r="D1" s="44" t="s">
        <v>76</v>
      </c>
      <c r="E1" s="43" t="s">
        <v>132</v>
      </c>
      <c r="F1" s="43" t="s">
        <v>131</v>
      </c>
      <c r="G1" s="43" t="s">
        <v>130</v>
      </c>
      <c r="H1" s="43" t="s">
        <v>6</v>
      </c>
      <c r="I1" s="43" t="s">
        <v>7</v>
      </c>
      <c r="J1" s="43" t="s">
        <v>129</v>
      </c>
      <c r="K1" s="43" t="s">
        <v>128</v>
      </c>
      <c r="L1" s="43" t="s">
        <v>127</v>
      </c>
    </row>
    <row r="2" spans="1:12" ht="15" customHeight="1" x14ac:dyDescent="0.25">
      <c r="A2" s="41">
        <v>700000</v>
      </c>
      <c r="B2" s="41">
        <v>101</v>
      </c>
      <c r="C2" s="45" t="s">
        <v>135</v>
      </c>
      <c r="D2" s="41" t="s">
        <v>78</v>
      </c>
      <c r="E2" s="41" t="s">
        <v>126</v>
      </c>
      <c r="F2" s="41" t="s">
        <v>87</v>
      </c>
      <c r="G2" s="41">
        <v>2020</v>
      </c>
      <c r="H2" s="42">
        <v>753876</v>
      </c>
      <c r="I2" s="42">
        <v>264086.09999999998</v>
      </c>
      <c r="J2" s="42">
        <v>104801.60000000001</v>
      </c>
      <c r="K2" s="42">
        <v>384988.3</v>
      </c>
      <c r="L2" s="41">
        <v>51.07</v>
      </c>
    </row>
    <row r="3" spans="1:12" ht="15" customHeight="1" x14ac:dyDescent="0.25">
      <c r="A3" s="41">
        <v>700000</v>
      </c>
      <c r="B3" s="41">
        <v>101</v>
      </c>
      <c r="C3" s="45" t="s">
        <v>136</v>
      </c>
      <c r="D3" s="41" t="s">
        <v>78</v>
      </c>
      <c r="E3" s="41" t="s">
        <v>125</v>
      </c>
      <c r="F3" s="41" t="s">
        <v>87</v>
      </c>
      <c r="G3" s="41">
        <v>2020</v>
      </c>
      <c r="H3" s="42">
        <v>2000</v>
      </c>
      <c r="I3" s="41">
        <v>563.04</v>
      </c>
      <c r="J3" s="41">
        <v>0</v>
      </c>
      <c r="K3" s="42">
        <v>1436.96</v>
      </c>
      <c r="L3" s="41">
        <v>71.849999999999994</v>
      </c>
    </row>
    <row r="4" spans="1:12" ht="15" customHeight="1" x14ac:dyDescent="0.25">
      <c r="A4" s="41">
        <v>700000</v>
      </c>
      <c r="B4" s="41">
        <v>101</v>
      </c>
      <c r="C4" s="45" t="s">
        <v>139</v>
      </c>
      <c r="D4" s="41" t="s">
        <v>78</v>
      </c>
      <c r="E4" s="41" t="s">
        <v>122</v>
      </c>
      <c r="F4" s="41" t="s">
        <v>87</v>
      </c>
      <c r="G4" s="41">
        <v>2020</v>
      </c>
      <c r="H4" s="47">
        <v>95000</v>
      </c>
      <c r="I4" s="42">
        <v>8940.7000000000007</v>
      </c>
      <c r="J4" s="42">
        <v>2806.58</v>
      </c>
      <c r="K4" s="42">
        <v>83252.72</v>
      </c>
      <c r="L4" s="41">
        <v>87.63</v>
      </c>
    </row>
    <row r="5" spans="1:12" ht="15" customHeight="1" x14ac:dyDescent="0.25">
      <c r="A5" s="41">
        <v>700000</v>
      </c>
      <c r="B5" s="41">
        <v>101</v>
      </c>
      <c r="C5" s="45" t="s">
        <v>140</v>
      </c>
      <c r="D5" s="41" t="s">
        <v>78</v>
      </c>
      <c r="E5" s="41" t="s">
        <v>121</v>
      </c>
      <c r="F5" s="41" t="s">
        <v>87</v>
      </c>
      <c r="G5" s="41">
        <v>2020</v>
      </c>
      <c r="H5" s="42">
        <v>2000</v>
      </c>
      <c r="I5" s="41">
        <v>0</v>
      </c>
      <c r="J5" s="41">
        <v>0</v>
      </c>
      <c r="K5" s="42">
        <v>2000</v>
      </c>
      <c r="L5" s="41">
        <v>100</v>
      </c>
    </row>
    <row r="6" spans="1:12" ht="15" customHeight="1" x14ac:dyDescent="0.25">
      <c r="A6" s="41">
        <v>700000</v>
      </c>
      <c r="B6" s="41">
        <v>101</v>
      </c>
      <c r="C6" s="45" t="s">
        <v>142</v>
      </c>
      <c r="D6" s="41" t="s">
        <v>78</v>
      </c>
      <c r="E6" s="41" t="s">
        <v>119</v>
      </c>
      <c r="F6" s="41" t="s">
        <v>87</v>
      </c>
      <c r="G6" s="41">
        <v>2020</v>
      </c>
      <c r="H6" s="42">
        <v>2500</v>
      </c>
      <c r="I6" s="41">
        <v>142.5</v>
      </c>
      <c r="J6" s="41">
        <v>0</v>
      </c>
      <c r="K6" s="42">
        <v>2357.5</v>
      </c>
      <c r="L6" s="41">
        <v>94.3</v>
      </c>
    </row>
    <row r="7" spans="1:12" ht="15" customHeight="1" x14ac:dyDescent="0.25">
      <c r="A7" s="41">
        <v>700000</v>
      </c>
      <c r="B7" s="41">
        <v>101</v>
      </c>
      <c r="C7" s="45" t="s">
        <v>143</v>
      </c>
      <c r="D7" s="41" t="s">
        <v>78</v>
      </c>
      <c r="E7" s="41" t="s">
        <v>118</v>
      </c>
      <c r="F7" s="41" t="s">
        <v>87</v>
      </c>
      <c r="G7" s="41">
        <v>2020</v>
      </c>
      <c r="H7" s="42">
        <v>1000</v>
      </c>
      <c r="I7" s="41">
        <v>156.26</v>
      </c>
      <c r="J7" s="41">
        <v>0</v>
      </c>
      <c r="K7" s="41">
        <v>843.74</v>
      </c>
      <c r="L7" s="41">
        <v>84.37</v>
      </c>
    </row>
    <row r="8" spans="1:12" ht="15" customHeight="1" x14ac:dyDescent="0.25">
      <c r="A8" s="41">
        <v>700000</v>
      </c>
      <c r="B8" s="41">
        <v>101</v>
      </c>
      <c r="C8" s="45" t="s">
        <v>144</v>
      </c>
      <c r="D8" s="41" t="s">
        <v>78</v>
      </c>
      <c r="E8" s="41" t="s">
        <v>117</v>
      </c>
      <c r="F8" s="41" t="s">
        <v>87</v>
      </c>
      <c r="G8" s="41">
        <v>2020</v>
      </c>
      <c r="H8" s="42">
        <v>1000</v>
      </c>
      <c r="I8" s="41">
        <v>59</v>
      </c>
      <c r="J8" s="41">
        <v>0</v>
      </c>
      <c r="K8" s="41">
        <v>941</v>
      </c>
      <c r="L8" s="41">
        <v>94.1</v>
      </c>
    </row>
    <row r="9" spans="1:12" ht="15" customHeight="1" x14ac:dyDescent="0.25">
      <c r="A9" s="41">
        <v>700000</v>
      </c>
      <c r="B9" s="41">
        <v>101</v>
      </c>
      <c r="C9" s="45" t="s">
        <v>145</v>
      </c>
      <c r="D9" s="41" t="s">
        <v>78</v>
      </c>
      <c r="E9" s="41" t="s">
        <v>116</v>
      </c>
      <c r="F9" s="41" t="s">
        <v>87</v>
      </c>
      <c r="G9" s="41">
        <v>2020</v>
      </c>
      <c r="H9" s="42">
        <v>2500</v>
      </c>
      <c r="I9" s="41">
        <v>463.41</v>
      </c>
      <c r="J9" s="41">
        <v>0</v>
      </c>
      <c r="K9" s="42">
        <v>2036.59</v>
      </c>
      <c r="L9" s="41">
        <v>81.459999999999994</v>
      </c>
    </row>
    <row r="10" spans="1:12" ht="15" customHeight="1" x14ac:dyDescent="0.25">
      <c r="A10" s="41">
        <v>700000</v>
      </c>
      <c r="B10" s="41">
        <v>101</v>
      </c>
      <c r="C10" s="45" t="s">
        <v>146</v>
      </c>
      <c r="D10" s="41" t="s">
        <v>78</v>
      </c>
      <c r="E10" s="41" t="s">
        <v>115</v>
      </c>
      <c r="F10" s="41" t="s">
        <v>87</v>
      </c>
      <c r="G10" s="41">
        <v>2020</v>
      </c>
      <c r="H10" s="42">
        <v>1000</v>
      </c>
      <c r="I10" s="41">
        <v>96.97</v>
      </c>
      <c r="J10" s="41">
        <v>0</v>
      </c>
      <c r="K10" s="41">
        <v>903.03</v>
      </c>
      <c r="L10" s="41">
        <v>90.3</v>
      </c>
    </row>
    <row r="11" spans="1:12" ht="15" customHeight="1" x14ac:dyDescent="0.25">
      <c r="A11" s="41">
        <v>700000</v>
      </c>
      <c r="B11" s="41">
        <v>101</v>
      </c>
      <c r="C11" s="45" t="s">
        <v>147</v>
      </c>
      <c r="D11" s="41" t="s">
        <v>78</v>
      </c>
      <c r="E11" s="41" t="s">
        <v>114</v>
      </c>
      <c r="F11" s="41" t="s">
        <v>87</v>
      </c>
      <c r="G11" s="41">
        <v>2020</v>
      </c>
      <c r="H11" s="42">
        <v>2500</v>
      </c>
      <c r="I11" s="41">
        <v>391.4</v>
      </c>
      <c r="J11" s="41">
        <v>0</v>
      </c>
      <c r="K11" s="42">
        <v>2108.6</v>
      </c>
      <c r="L11" s="41">
        <v>84.34</v>
      </c>
    </row>
    <row r="12" spans="1:12" ht="15" customHeight="1" x14ac:dyDescent="0.25">
      <c r="A12" s="41">
        <v>700000</v>
      </c>
      <c r="B12" s="41">
        <v>101</v>
      </c>
      <c r="C12" s="45" t="s">
        <v>148</v>
      </c>
      <c r="D12" s="41" t="s">
        <v>78</v>
      </c>
      <c r="E12" s="41" t="s">
        <v>113</v>
      </c>
      <c r="F12" s="41" t="s">
        <v>87</v>
      </c>
      <c r="G12" s="41">
        <v>2020</v>
      </c>
      <c r="H12" s="46">
        <f>310543.2+525000</f>
        <v>835543.2</v>
      </c>
      <c r="I12" s="41">
        <v>0</v>
      </c>
      <c r="J12" s="41">
        <v>0</v>
      </c>
      <c r="K12" s="42">
        <v>310543.2</v>
      </c>
      <c r="L12" s="41">
        <v>100</v>
      </c>
    </row>
    <row r="13" spans="1:12" ht="15" customHeight="1" x14ac:dyDescent="0.25">
      <c r="A13" s="41">
        <v>700000</v>
      </c>
      <c r="B13" s="41">
        <v>101</v>
      </c>
      <c r="C13" s="45" t="s">
        <v>149</v>
      </c>
      <c r="D13" s="41" t="s">
        <v>78</v>
      </c>
      <c r="E13" s="41" t="s">
        <v>112</v>
      </c>
      <c r="F13" s="41" t="s">
        <v>87</v>
      </c>
      <c r="G13" s="41">
        <v>2020</v>
      </c>
      <c r="H13" s="42">
        <v>2500</v>
      </c>
      <c r="I13" s="41">
        <v>607.48</v>
      </c>
      <c r="J13" s="41">
        <v>0</v>
      </c>
      <c r="K13" s="42">
        <v>1892.52</v>
      </c>
      <c r="L13" s="41">
        <v>75.7</v>
      </c>
    </row>
    <row r="14" spans="1:12" ht="15" customHeight="1" x14ac:dyDescent="0.25">
      <c r="A14" s="41">
        <v>700000</v>
      </c>
      <c r="B14" s="41">
        <v>101</v>
      </c>
      <c r="C14" s="45" t="s">
        <v>150</v>
      </c>
      <c r="D14" s="41" t="s">
        <v>78</v>
      </c>
      <c r="E14" s="41" t="s">
        <v>111</v>
      </c>
      <c r="F14" s="41" t="s">
        <v>87</v>
      </c>
      <c r="G14" s="41">
        <v>2020</v>
      </c>
      <c r="H14" s="42">
        <v>3500</v>
      </c>
      <c r="I14" s="41">
        <v>0</v>
      </c>
      <c r="J14" s="41">
        <v>0</v>
      </c>
      <c r="K14" s="42">
        <v>3500</v>
      </c>
      <c r="L14" s="41">
        <v>100</v>
      </c>
    </row>
    <row r="15" spans="1:12" ht="15" customHeight="1" x14ac:dyDescent="0.25">
      <c r="A15" s="41">
        <v>700000</v>
      </c>
      <c r="B15" s="41">
        <v>101</v>
      </c>
      <c r="C15" s="45" t="s">
        <v>152</v>
      </c>
      <c r="D15" s="41" t="s">
        <v>78</v>
      </c>
      <c r="E15" s="41" t="s">
        <v>109</v>
      </c>
      <c r="F15" s="41" t="s">
        <v>87</v>
      </c>
      <c r="G15" s="41">
        <v>2020</v>
      </c>
      <c r="H15" s="42">
        <v>2500</v>
      </c>
      <c r="I15" s="41">
        <v>184</v>
      </c>
      <c r="J15" s="41">
        <v>0</v>
      </c>
      <c r="K15" s="42">
        <v>2316</v>
      </c>
      <c r="L15" s="41">
        <v>92.64</v>
      </c>
    </row>
    <row r="16" spans="1:12" ht="15" customHeight="1" x14ac:dyDescent="0.25">
      <c r="A16" s="41">
        <v>700000</v>
      </c>
      <c r="B16" s="41">
        <v>101</v>
      </c>
      <c r="C16" s="45" t="s">
        <v>155</v>
      </c>
      <c r="D16" s="41" t="s">
        <v>78</v>
      </c>
      <c r="E16" s="41" t="s">
        <v>106</v>
      </c>
      <c r="F16" s="41" t="s">
        <v>87</v>
      </c>
      <c r="G16" s="41">
        <v>2020</v>
      </c>
      <c r="H16" s="42">
        <v>1000</v>
      </c>
      <c r="I16" s="41">
        <v>0</v>
      </c>
      <c r="J16" s="41">
        <v>0</v>
      </c>
      <c r="K16" s="42">
        <v>1000</v>
      </c>
      <c r="L16" s="41">
        <v>100</v>
      </c>
    </row>
    <row r="17" spans="1:12" ht="15" customHeight="1" x14ac:dyDescent="0.25">
      <c r="A17" s="41">
        <v>700000</v>
      </c>
      <c r="B17" s="41">
        <v>101</v>
      </c>
      <c r="C17" s="45" t="s">
        <v>156</v>
      </c>
      <c r="D17" s="41" t="s">
        <v>78</v>
      </c>
      <c r="E17" s="41" t="s">
        <v>105</v>
      </c>
      <c r="F17" s="41" t="s">
        <v>87</v>
      </c>
      <c r="G17" s="41">
        <v>2020</v>
      </c>
      <c r="H17" s="41">
        <v>500</v>
      </c>
      <c r="I17" s="41">
        <v>0</v>
      </c>
      <c r="J17" s="41">
        <v>0</v>
      </c>
      <c r="K17" s="41">
        <v>500</v>
      </c>
      <c r="L17" s="41">
        <v>100</v>
      </c>
    </row>
    <row r="18" spans="1:12" ht="15" customHeight="1" x14ac:dyDescent="0.25">
      <c r="A18" s="41">
        <v>700000</v>
      </c>
      <c r="B18" s="41">
        <v>101</v>
      </c>
      <c r="C18" s="45" t="s">
        <v>157</v>
      </c>
      <c r="D18" s="41" t="s">
        <v>78</v>
      </c>
      <c r="E18" s="41" t="s">
        <v>104</v>
      </c>
      <c r="F18" s="41" t="s">
        <v>87</v>
      </c>
      <c r="G18" s="41">
        <v>2020</v>
      </c>
      <c r="H18" s="42">
        <v>3500</v>
      </c>
      <c r="I18" s="41">
        <v>0</v>
      </c>
      <c r="J18" s="41">
        <v>0</v>
      </c>
      <c r="K18" s="42">
        <v>3500</v>
      </c>
      <c r="L18" s="41">
        <v>100</v>
      </c>
    </row>
    <row r="19" spans="1:12" ht="15" customHeight="1" x14ac:dyDescent="0.25">
      <c r="A19" s="41">
        <v>700000</v>
      </c>
      <c r="B19" s="41">
        <v>101</v>
      </c>
      <c r="C19" s="45" t="s">
        <v>158</v>
      </c>
      <c r="D19" s="41" t="s">
        <v>78</v>
      </c>
      <c r="E19" s="41" t="s">
        <v>103</v>
      </c>
      <c r="F19" s="41" t="s">
        <v>87</v>
      </c>
      <c r="G19" s="41">
        <v>2020</v>
      </c>
      <c r="H19" s="42">
        <v>82500</v>
      </c>
      <c r="I19" s="42">
        <v>20125.310000000001</v>
      </c>
      <c r="J19" s="41">
        <v>0</v>
      </c>
      <c r="K19" s="42">
        <v>62374.69</v>
      </c>
      <c r="L19" s="41">
        <v>75.61</v>
      </c>
    </row>
    <row r="20" spans="1:12" ht="15" customHeight="1" x14ac:dyDescent="0.25">
      <c r="A20" s="41">
        <v>700000</v>
      </c>
      <c r="B20" s="41">
        <v>101</v>
      </c>
      <c r="C20" s="45" t="s">
        <v>159</v>
      </c>
      <c r="D20" s="41" t="s">
        <v>78</v>
      </c>
      <c r="E20" s="41" t="s">
        <v>102</v>
      </c>
      <c r="F20" s="41" t="s">
        <v>87</v>
      </c>
      <c r="G20" s="41">
        <v>2020</v>
      </c>
      <c r="H20" s="42">
        <v>1000</v>
      </c>
      <c r="I20" s="41">
        <v>0</v>
      </c>
      <c r="J20" s="41">
        <v>0</v>
      </c>
      <c r="K20" s="42">
        <v>1000</v>
      </c>
      <c r="L20" s="41">
        <v>100</v>
      </c>
    </row>
    <row r="21" spans="1:12" ht="15" customHeight="1" x14ac:dyDescent="0.25">
      <c r="A21" s="41">
        <v>700000</v>
      </c>
      <c r="B21" s="41">
        <v>101</v>
      </c>
      <c r="C21" s="45" t="s">
        <v>160</v>
      </c>
      <c r="D21" s="41" t="s">
        <v>78</v>
      </c>
      <c r="E21" s="41" t="s">
        <v>101</v>
      </c>
      <c r="F21" s="41" t="s">
        <v>87</v>
      </c>
      <c r="G21" s="41">
        <v>2020</v>
      </c>
      <c r="H21" s="42">
        <v>337632</v>
      </c>
      <c r="I21" s="41">
        <v>0</v>
      </c>
      <c r="J21" s="42">
        <v>53625</v>
      </c>
      <c r="K21" s="42">
        <v>284007</v>
      </c>
      <c r="L21" s="41">
        <v>84.12</v>
      </c>
    </row>
    <row r="22" spans="1:12" ht="15" customHeight="1" x14ac:dyDescent="0.25">
      <c r="A22" s="41">
        <v>700000</v>
      </c>
      <c r="B22" s="41">
        <v>101</v>
      </c>
      <c r="C22" s="45" t="s">
        <v>161</v>
      </c>
      <c r="D22" s="41" t="s">
        <v>78</v>
      </c>
      <c r="E22" s="41" t="s">
        <v>100</v>
      </c>
      <c r="F22" s="41" t="s">
        <v>87</v>
      </c>
      <c r="G22" s="41">
        <v>2020</v>
      </c>
      <c r="H22" s="42">
        <v>1000</v>
      </c>
      <c r="I22" s="41">
        <v>40.26</v>
      </c>
      <c r="J22" s="41">
        <v>0</v>
      </c>
      <c r="K22" s="41">
        <v>959.74</v>
      </c>
      <c r="L22" s="41">
        <v>95.97</v>
      </c>
    </row>
    <row r="23" spans="1:12" ht="15" customHeight="1" x14ac:dyDescent="0.25">
      <c r="A23" s="41">
        <v>700000</v>
      </c>
      <c r="B23" s="41">
        <v>101</v>
      </c>
      <c r="C23" s="45" t="s">
        <v>162</v>
      </c>
      <c r="D23" s="41" t="s">
        <v>78</v>
      </c>
      <c r="E23" s="41" t="s">
        <v>99</v>
      </c>
      <c r="F23" s="41" t="s">
        <v>87</v>
      </c>
      <c r="G23" s="41">
        <v>2020</v>
      </c>
      <c r="H23" s="42">
        <v>30000</v>
      </c>
      <c r="I23" s="42">
        <v>6015.89</v>
      </c>
      <c r="J23" s="41">
        <v>508.34</v>
      </c>
      <c r="K23" s="42">
        <v>23475.77</v>
      </c>
      <c r="L23" s="41">
        <v>78.25</v>
      </c>
    </row>
    <row r="24" spans="1:12" ht="15" customHeight="1" x14ac:dyDescent="0.25">
      <c r="A24" s="41">
        <v>700000</v>
      </c>
      <c r="B24" s="41">
        <v>101</v>
      </c>
      <c r="C24" s="45" t="s">
        <v>163</v>
      </c>
      <c r="D24" s="41" t="s">
        <v>78</v>
      </c>
      <c r="E24" s="41" t="s">
        <v>98</v>
      </c>
      <c r="F24" s="41" t="s">
        <v>87</v>
      </c>
      <c r="G24" s="41">
        <v>2020</v>
      </c>
      <c r="H24" s="47">
        <v>111250</v>
      </c>
      <c r="I24" s="42">
        <v>16797.310000000001</v>
      </c>
      <c r="J24" s="42">
        <v>45955.05</v>
      </c>
      <c r="K24" s="42">
        <v>48497.64</v>
      </c>
      <c r="L24" s="41">
        <v>43.59</v>
      </c>
    </row>
    <row r="25" spans="1:12" ht="15" customHeight="1" x14ac:dyDescent="0.25">
      <c r="A25" s="41">
        <v>700000</v>
      </c>
      <c r="B25" s="41">
        <v>101</v>
      </c>
      <c r="C25" s="45" t="s">
        <v>164</v>
      </c>
      <c r="D25" s="41" t="s">
        <v>78</v>
      </c>
      <c r="E25" s="41" t="s">
        <v>97</v>
      </c>
      <c r="F25" s="41" t="s">
        <v>87</v>
      </c>
      <c r="G25" s="41">
        <v>2020</v>
      </c>
      <c r="H25" s="42">
        <v>23000</v>
      </c>
      <c r="I25" s="42">
        <v>15208.83</v>
      </c>
      <c r="J25" s="41">
        <v>0</v>
      </c>
      <c r="K25" s="42">
        <v>7791.17</v>
      </c>
      <c r="L25" s="41">
        <v>33.869999999999997</v>
      </c>
    </row>
    <row r="26" spans="1:12" ht="15" customHeight="1" x14ac:dyDescent="0.25">
      <c r="A26" s="41">
        <v>700000</v>
      </c>
      <c r="B26" s="41">
        <v>101</v>
      </c>
      <c r="C26" s="45" t="s">
        <v>165</v>
      </c>
      <c r="D26" s="41" t="s">
        <v>78</v>
      </c>
      <c r="E26" s="41" t="s">
        <v>96</v>
      </c>
      <c r="F26" s="41" t="s">
        <v>87</v>
      </c>
      <c r="G26" s="41">
        <v>2020</v>
      </c>
      <c r="H26" s="42">
        <v>1400</v>
      </c>
      <c r="I26" s="41">
        <v>211.13</v>
      </c>
      <c r="J26" s="41">
        <v>0</v>
      </c>
      <c r="K26" s="42">
        <v>1188.8699999999999</v>
      </c>
      <c r="L26" s="41">
        <v>84.92</v>
      </c>
    </row>
    <row r="27" spans="1:12" ht="15" customHeight="1" x14ac:dyDescent="0.25">
      <c r="A27" s="41">
        <v>700000</v>
      </c>
      <c r="B27" s="41">
        <v>101</v>
      </c>
      <c r="C27" s="45" t="s">
        <v>166</v>
      </c>
      <c r="D27" s="41" t="s">
        <v>78</v>
      </c>
      <c r="E27" s="41" t="s">
        <v>95</v>
      </c>
      <c r="F27" s="41" t="s">
        <v>87</v>
      </c>
      <c r="G27" s="41">
        <v>2020</v>
      </c>
      <c r="H27" s="42">
        <v>7000</v>
      </c>
      <c r="I27" s="41">
        <v>244.68</v>
      </c>
      <c r="J27" s="41">
        <v>0</v>
      </c>
      <c r="K27" s="42">
        <v>6755.32</v>
      </c>
      <c r="L27" s="41">
        <v>96.5</v>
      </c>
    </row>
    <row r="28" spans="1:12" ht="15" customHeight="1" x14ac:dyDescent="0.25">
      <c r="A28" s="41">
        <v>700000</v>
      </c>
      <c r="B28" s="41">
        <v>101</v>
      </c>
      <c r="C28" s="45" t="s">
        <v>167</v>
      </c>
      <c r="D28" s="41" t="s">
        <v>78</v>
      </c>
      <c r="E28" s="41" t="s">
        <v>94</v>
      </c>
      <c r="F28" s="41" t="s">
        <v>87</v>
      </c>
      <c r="G28" s="41">
        <v>2020</v>
      </c>
      <c r="H28" s="41">
        <v>500</v>
      </c>
      <c r="I28" s="41">
        <v>0</v>
      </c>
      <c r="J28" s="41">
        <v>0</v>
      </c>
      <c r="K28" s="41">
        <v>500</v>
      </c>
      <c r="L28" s="41">
        <v>100</v>
      </c>
    </row>
    <row r="29" spans="1:12" ht="15" customHeight="1" x14ac:dyDescent="0.25">
      <c r="A29" s="41">
        <v>700000</v>
      </c>
      <c r="B29" s="41">
        <v>101</v>
      </c>
      <c r="C29" s="45" t="s">
        <v>168</v>
      </c>
      <c r="D29" s="41" t="s">
        <v>78</v>
      </c>
      <c r="E29" s="41" t="s">
        <v>93</v>
      </c>
      <c r="F29" s="41" t="s">
        <v>87</v>
      </c>
      <c r="G29" s="41">
        <v>2020</v>
      </c>
      <c r="H29" s="42">
        <v>4000</v>
      </c>
      <c r="I29" s="41">
        <v>478.43</v>
      </c>
      <c r="J29" s="41">
        <v>0</v>
      </c>
      <c r="K29" s="42">
        <v>3521.57</v>
      </c>
      <c r="L29" s="41">
        <v>88.04</v>
      </c>
    </row>
    <row r="30" spans="1:12" ht="15" customHeight="1" x14ac:dyDescent="0.25">
      <c r="A30" s="41">
        <v>700000</v>
      </c>
      <c r="B30" s="41">
        <v>101</v>
      </c>
      <c r="C30" s="45" t="s">
        <v>169</v>
      </c>
      <c r="D30" s="41" t="s">
        <v>78</v>
      </c>
      <c r="E30" s="41" t="s">
        <v>92</v>
      </c>
      <c r="F30" s="41" t="s">
        <v>87</v>
      </c>
      <c r="G30" s="41">
        <v>2020</v>
      </c>
      <c r="H30" s="42">
        <v>60000</v>
      </c>
      <c r="I30" s="42">
        <v>4124.8</v>
      </c>
      <c r="J30" s="41">
        <v>0</v>
      </c>
      <c r="K30" s="42">
        <v>55875.199999999997</v>
      </c>
      <c r="L30" s="41">
        <v>93.13</v>
      </c>
    </row>
    <row r="31" spans="1:12" ht="15" customHeight="1" x14ac:dyDescent="0.25">
      <c r="A31" s="41">
        <v>700000</v>
      </c>
      <c r="B31" s="41">
        <v>101</v>
      </c>
      <c r="C31" s="45" t="s">
        <v>170</v>
      </c>
      <c r="D31" s="41" t="s">
        <v>78</v>
      </c>
      <c r="E31" s="41" t="s">
        <v>91</v>
      </c>
      <c r="F31" s="41" t="s">
        <v>87</v>
      </c>
      <c r="G31" s="41">
        <v>2020</v>
      </c>
      <c r="H31" s="42">
        <v>5000</v>
      </c>
      <c r="I31" s="41">
        <v>67.02</v>
      </c>
      <c r="J31" s="41">
        <v>0</v>
      </c>
      <c r="K31" s="42">
        <v>4932.9799999999996</v>
      </c>
      <c r="L31" s="41">
        <v>98.66</v>
      </c>
    </row>
    <row r="32" spans="1:12" ht="15" customHeight="1" x14ac:dyDescent="0.25">
      <c r="A32" s="41">
        <v>700000</v>
      </c>
      <c r="B32" s="41">
        <v>102</v>
      </c>
      <c r="C32" s="45" t="s">
        <v>170</v>
      </c>
      <c r="D32" s="41" t="s">
        <v>78</v>
      </c>
      <c r="E32" s="41" t="s">
        <v>91</v>
      </c>
      <c r="F32" s="41" t="s">
        <v>87</v>
      </c>
      <c r="G32" s="41">
        <v>2020</v>
      </c>
      <c r="H32" s="42">
        <v>7869</v>
      </c>
      <c r="I32" s="41">
        <v>0</v>
      </c>
      <c r="J32" s="41">
        <v>0</v>
      </c>
      <c r="K32" s="42">
        <v>7869</v>
      </c>
      <c r="L32" s="41">
        <v>100</v>
      </c>
    </row>
    <row r="33" spans="1:12" ht="15" customHeight="1" x14ac:dyDescent="0.25">
      <c r="A33" s="41">
        <v>700000</v>
      </c>
      <c r="B33" s="41">
        <v>101</v>
      </c>
      <c r="C33" s="45" t="s">
        <v>173</v>
      </c>
      <c r="D33" s="41" t="s">
        <v>78</v>
      </c>
      <c r="E33" s="41" t="s">
        <v>88</v>
      </c>
      <c r="F33" s="41" t="s">
        <v>87</v>
      </c>
      <c r="G33" s="41">
        <v>2020</v>
      </c>
      <c r="H33" s="42">
        <v>5000</v>
      </c>
      <c r="I33" s="41">
        <v>4.8099999999999996</v>
      </c>
      <c r="J33" s="41">
        <v>0</v>
      </c>
      <c r="K33" s="42">
        <v>4995.1899999999996</v>
      </c>
      <c r="L33" s="41">
        <v>99.9</v>
      </c>
    </row>
    <row r="34" spans="1:12" ht="15" customHeight="1" x14ac:dyDescent="0.25">
      <c r="A34" s="41">
        <v>700000</v>
      </c>
      <c r="B34" s="41">
        <v>101</v>
      </c>
      <c r="C34" s="45" t="s">
        <v>141</v>
      </c>
      <c r="D34" s="41" t="s">
        <v>81</v>
      </c>
      <c r="E34" s="41" t="s">
        <v>120</v>
      </c>
      <c r="F34" s="41" t="s">
        <v>87</v>
      </c>
      <c r="G34" s="41">
        <v>2020</v>
      </c>
      <c r="H34" s="42">
        <v>161040.12</v>
      </c>
      <c r="I34" s="41">
        <v>0</v>
      </c>
      <c r="J34" s="41">
        <v>0</v>
      </c>
      <c r="K34" s="42">
        <v>161040.12</v>
      </c>
      <c r="L34" s="41">
        <v>100</v>
      </c>
    </row>
    <row r="35" spans="1:12" ht="15" customHeight="1" x14ac:dyDescent="0.25">
      <c r="A35" s="41">
        <v>700000</v>
      </c>
      <c r="B35" s="41">
        <v>101</v>
      </c>
      <c r="C35" s="45" t="s">
        <v>137</v>
      </c>
      <c r="D35" s="41" t="s">
        <v>79</v>
      </c>
      <c r="E35" s="41" t="s">
        <v>124</v>
      </c>
      <c r="F35" s="41" t="s">
        <v>87</v>
      </c>
      <c r="G35" s="41">
        <v>2020</v>
      </c>
      <c r="H35" s="42">
        <v>52206.76</v>
      </c>
      <c r="I35" s="42">
        <v>15800.06</v>
      </c>
      <c r="J35" s="41">
        <v>0</v>
      </c>
      <c r="K35" s="42">
        <v>36406.699999999997</v>
      </c>
      <c r="L35" s="41">
        <v>69.739999999999995</v>
      </c>
    </row>
    <row r="36" spans="1:12" ht="15" customHeight="1" x14ac:dyDescent="0.25">
      <c r="A36" s="41">
        <v>700000</v>
      </c>
      <c r="B36" s="41">
        <v>101</v>
      </c>
      <c r="C36" s="45" t="s">
        <v>154</v>
      </c>
      <c r="D36" s="41" t="s">
        <v>82</v>
      </c>
      <c r="E36" s="41" t="s">
        <v>107</v>
      </c>
      <c r="F36" s="41" t="s">
        <v>87</v>
      </c>
      <c r="G36" s="41">
        <v>2020</v>
      </c>
      <c r="H36" s="42">
        <v>115000</v>
      </c>
      <c r="I36" s="41">
        <v>0</v>
      </c>
      <c r="J36" s="42">
        <v>59983.28</v>
      </c>
      <c r="K36" s="42">
        <v>55016.72</v>
      </c>
      <c r="L36" s="41">
        <v>47.84</v>
      </c>
    </row>
    <row r="37" spans="1:12" ht="15" customHeight="1" x14ac:dyDescent="0.25">
      <c r="A37" s="41">
        <v>700000</v>
      </c>
      <c r="B37" s="41">
        <v>101</v>
      </c>
      <c r="C37" s="45" t="s">
        <v>138</v>
      </c>
      <c r="D37" s="41" t="s">
        <v>80</v>
      </c>
      <c r="E37" s="41" t="s">
        <v>123</v>
      </c>
      <c r="F37" s="41" t="s">
        <v>87</v>
      </c>
      <c r="G37" s="41">
        <v>2020</v>
      </c>
      <c r="H37" s="42">
        <v>71672.160000000003</v>
      </c>
      <c r="I37" s="42">
        <v>3295.63</v>
      </c>
      <c r="J37" s="41">
        <v>499</v>
      </c>
      <c r="K37" s="42">
        <v>67877.53</v>
      </c>
      <c r="L37" s="41">
        <v>94.71</v>
      </c>
    </row>
    <row r="38" spans="1:12" ht="15" customHeight="1" x14ac:dyDescent="0.25">
      <c r="A38" s="41">
        <v>700000</v>
      </c>
      <c r="B38" s="41">
        <v>102</v>
      </c>
      <c r="C38" s="45" t="s">
        <v>171</v>
      </c>
      <c r="D38" s="41" t="s">
        <v>85</v>
      </c>
      <c r="E38" s="41" t="s">
        <v>90</v>
      </c>
      <c r="F38" s="41" t="s">
        <v>87</v>
      </c>
      <c r="G38" s="41">
        <v>2020</v>
      </c>
      <c r="H38" s="42">
        <v>1916279.62</v>
      </c>
      <c r="I38" s="42">
        <v>1490923</v>
      </c>
      <c r="J38" s="41">
        <v>0</v>
      </c>
      <c r="K38" s="42">
        <v>425356.62</v>
      </c>
      <c r="L38" s="41">
        <v>22.2</v>
      </c>
    </row>
    <row r="39" spans="1:12" ht="15" customHeight="1" x14ac:dyDescent="0.25">
      <c r="A39" s="41">
        <v>700000</v>
      </c>
      <c r="B39" s="41">
        <v>101</v>
      </c>
      <c r="C39" s="45" t="s">
        <v>151</v>
      </c>
      <c r="D39" s="41" t="s">
        <v>83</v>
      </c>
      <c r="E39" s="41" t="s">
        <v>110</v>
      </c>
      <c r="F39" s="41" t="s">
        <v>87</v>
      </c>
      <c r="G39" s="41">
        <v>2020</v>
      </c>
      <c r="H39" s="42">
        <v>6668783.29</v>
      </c>
      <c r="I39" s="42">
        <v>5377366.4000000004</v>
      </c>
      <c r="J39" s="42">
        <v>4813.16</v>
      </c>
      <c r="K39" s="42">
        <v>1286603.73</v>
      </c>
      <c r="L39" s="41">
        <v>19.29</v>
      </c>
    </row>
    <row r="40" spans="1:12" ht="15" customHeight="1" x14ac:dyDescent="0.25">
      <c r="A40" s="41">
        <v>700000</v>
      </c>
      <c r="B40" s="41">
        <v>101</v>
      </c>
      <c r="C40" s="45" t="s">
        <v>153</v>
      </c>
      <c r="D40" s="41" t="s">
        <v>84</v>
      </c>
      <c r="E40" s="41" t="s">
        <v>108</v>
      </c>
      <c r="F40" s="41" t="s">
        <v>87</v>
      </c>
      <c r="G40" s="41">
        <v>2020</v>
      </c>
      <c r="H40" s="42">
        <v>49358.64</v>
      </c>
      <c r="I40" s="41">
        <v>0</v>
      </c>
      <c r="J40" s="41">
        <v>0</v>
      </c>
      <c r="K40" s="42">
        <v>49358.64</v>
      </c>
      <c r="L40" s="41">
        <v>100</v>
      </c>
    </row>
    <row r="41" spans="1:12" ht="15" customHeight="1" x14ac:dyDescent="0.25">
      <c r="A41" s="41">
        <v>700000</v>
      </c>
      <c r="B41" s="41">
        <v>102</v>
      </c>
      <c r="C41" s="45" t="s">
        <v>172</v>
      </c>
      <c r="D41" s="41" t="s">
        <v>86</v>
      </c>
      <c r="E41" s="41" t="s">
        <v>89</v>
      </c>
      <c r="F41" s="41" t="s">
        <v>87</v>
      </c>
      <c r="G41" s="41">
        <v>2020</v>
      </c>
      <c r="H41" s="42">
        <v>12717.38</v>
      </c>
      <c r="I41" s="41">
        <v>0</v>
      </c>
      <c r="J41" s="41">
        <v>0</v>
      </c>
      <c r="K41" s="42">
        <v>12717.38</v>
      </c>
      <c r="L41" s="41">
        <v>100</v>
      </c>
    </row>
  </sheetData>
  <autoFilter ref="A1:L1" xr:uid="{00000000-0009-0000-0000-000001000000}">
    <sortState xmlns:xlrd2="http://schemas.microsoft.com/office/spreadsheetml/2017/richdata2"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2023-02-01T15:20:04Z</dcterms:modified>
</cp:coreProperties>
</file>